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8ea3fed74f2f87cc/Alpha/TZL Community and Education Initiative/Strategic Plan/"/>
    </mc:Choice>
  </mc:AlternateContent>
  <xr:revisionPtr revIDLastSave="12" documentId="11_67272C88F780D151BB07195F5F2E11305A059F09" xr6:coauthVersionLast="47" xr6:coauthVersionMax="47" xr10:uidLastSave="{FAD36F06-435A-4153-90E4-DEA707FB8D62}"/>
  <bookViews>
    <workbookView xWindow="-110" yWindow="-110" windowWidth="19420" windowHeight="10300" firstSheet="1" activeTab="4" xr2:uid="{00000000-000D-0000-FFFF-FFFF00000000}"/>
  </bookViews>
  <sheets>
    <sheet name="Instructions &amp; Lists" sheetId="7" r:id="rId1"/>
    <sheet name="Dashboard" sheetId="1" r:id="rId2"/>
    <sheet name="Initiative Register" sheetId="2" r:id="rId3"/>
    <sheet name="Monthly Scorecard" sheetId="3" r:id="rId4"/>
    <sheet name="Quarterly Review" sheetId="4" r:id="rId5"/>
    <sheet name="Year-End Summary" sheetId="5" r:id="rId6"/>
    <sheet name="Action Log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4" i="4" l="1"/>
  <c r="J104" i="4"/>
  <c r="H104" i="4"/>
  <c r="F104" i="4"/>
  <c r="L103" i="4"/>
  <c r="J103" i="4"/>
  <c r="H103" i="4"/>
  <c r="F103" i="4"/>
  <c r="L102" i="4"/>
  <c r="J102" i="4"/>
  <c r="H102" i="4"/>
  <c r="F102" i="4"/>
  <c r="L101" i="4"/>
  <c r="J101" i="4"/>
  <c r="H101" i="4"/>
  <c r="F101" i="4"/>
  <c r="C101" i="4"/>
  <c r="L100" i="4"/>
  <c r="J100" i="4"/>
  <c r="H100" i="4"/>
  <c r="F100" i="4"/>
  <c r="L99" i="4"/>
  <c r="J99" i="4"/>
  <c r="H99" i="4"/>
  <c r="F99" i="4"/>
  <c r="L98" i="4"/>
  <c r="J98" i="4"/>
  <c r="H98" i="4"/>
  <c r="F98" i="4"/>
  <c r="N97" i="4"/>
  <c r="L97" i="4"/>
  <c r="J97" i="4"/>
  <c r="H97" i="4"/>
  <c r="F97" i="4"/>
  <c r="L96" i="4"/>
  <c r="J96" i="4"/>
  <c r="H96" i="4"/>
  <c r="F96" i="4"/>
  <c r="L95" i="4"/>
  <c r="J95" i="4"/>
  <c r="H95" i="4"/>
  <c r="F95" i="4"/>
  <c r="L94" i="4"/>
  <c r="J94" i="4"/>
  <c r="H94" i="4"/>
  <c r="F94" i="4"/>
  <c r="L93" i="4"/>
  <c r="J93" i="4"/>
  <c r="H93" i="4"/>
  <c r="F93" i="4"/>
  <c r="L92" i="4"/>
  <c r="J92" i="4"/>
  <c r="H92" i="4"/>
  <c r="F92" i="4"/>
  <c r="L91" i="4"/>
  <c r="J91" i="4"/>
  <c r="H91" i="4"/>
  <c r="F91" i="4"/>
  <c r="L90" i="4"/>
  <c r="J90" i="4"/>
  <c r="H90" i="4"/>
  <c r="F90" i="4"/>
  <c r="L89" i="4"/>
  <c r="J89" i="4"/>
  <c r="H89" i="4"/>
  <c r="F89" i="4"/>
  <c r="L88" i="4"/>
  <c r="J88" i="4"/>
  <c r="H88" i="4"/>
  <c r="F88" i="4"/>
  <c r="L87" i="4"/>
  <c r="J87" i="4"/>
  <c r="H87" i="4"/>
  <c r="F87" i="4"/>
  <c r="L86" i="4"/>
  <c r="J86" i="4"/>
  <c r="H86" i="4"/>
  <c r="F86" i="4"/>
  <c r="L85" i="4"/>
  <c r="J85" i="4"/>
  <c r="H85" i="4"/>
  <c r="F85" i="4"/>
  <c r="L84" i="4"/>
  <c r="J84" i="4"/>
  <c r="H84" i="4"/>
  <c r="F84" i="4"/>
  <c r="L83" i="4"/>
  <c r="J83" i="4"/>
  <c r="H83" i="4"/>
  <c r="F83" i="4"/>
  <c r="L82" i="4"/>
  <c r="J82" i="4"/>
  <c r="H82" i="4"/>
  <c r="F82" i="4"/>
  <c r="L81" i="4"/>
  <c r="J81" i="4"/>
  <c r="H81" i="4"/>
  <c r="F81" i="4"/>
  <c r="L80" i="4"/>
  <c r="J80" i="4"/>
  <c r="H80" i="4"/>
  <c r="F80" i="4"/>
  <c r="L79" i="4"/>
  <c r="J79" i="4"/>
  <c r="H79" i="4"/>
  <c r="F79" i="4"/>
  <c r="L78" i="4"/>
  <c r="J78" i="4"/>
  <c r="H78" i="4"/>
  <c r="F78" i="4"/>
  <c r="L77" i="4"/>
  <c r="J77" i="4"/>
  <c r="H77" i="4"/>
  <c r="F77" i="4"/>
  <c r="L76" i="4"/>
  <c r="J76" i="4"/>
  <c r="H76" i="4"/>
  <c r="F76" i="4"/>
  <c r="L75" i="4"/>
  <c r="J75" i="4"/>
  <c r="H75" i="4"/>
  <c r="F75" i="4"/>
  <c r="L74" i="4"/>
  <c r="J74" i="4"/>
  <c r="H74" i="4"/>
  <c r="F74" i="4"/>
  <c r="L73" i="4"/>
  <c r="J73" i="4"/>
  <c r="H73" i="4"/>
  <c r="F73" i="4"/>
  <c r="L72" i="4"/>
  <c r="J72" i="4"/>
  <c r="H72" i="4"/>
  <c r="F72" i="4"/>
  <c r="L71" i="4"/>
  <c r="J71" i="4"/>
  <c r="H71" i="4"/>
  <c r="F71" i="4"/>
  <c r="L70" i="4"/>
  <c r="J70" i="4"/>
  <c r="H70" i="4"/>
  <c r="F70" i="4"/>
  <c r="L69" i="4"/>
  <c r="J69" i="4"/>
  <c r="H69" i="4"/>
  <c r="F69" i="4"/>
  <c r="L68" i="4"/>
  <c r="J68" i="4"/>
  <c r="H68" i="4"/>
  <c r="F68" i="4"/>
  <c r="L67" i="4"/>
  <c r="J67" i="4"/>
  <c r="H67" i="4"/>
  <c r="F67" i="4"/>
  <c r="L66" i="4"/>
  <c r="J66" i="4"/>
  <c r="H66" i="4"/>
  <c r="F66" i="4"/>
  <c r="L65" i="4"/>
  <c r="J65" i="4"/>
  <c r="H65" i="4"/>
  <c r="F65" i="4"/>
  <c r="L64" i="4"/>
  <c r="J64" i="4"/>
  <c r="H64" i="4"/>
  <c r="F64" i="4"/>
  <c r="L63" i="4"/>
  <c r="J63" i="4"/>
  <c r="H63" i="4"/>
  <c r="F63" i="4"/>
  <c r="L62" i="4"/>
  <c r="J62" i="4"/>
  <c r="H62" i="4"/>
  <c r="F62" i="4"/>
  <c r="L61" i="4"/>
  <c r="J61" i="4"/>
  <c r="H61" i="4"/>
  <c r="F61" i="4"/>
  <c r="L60" i="4"/>
  <c r="J60" i="4"/>
  <c r="H60" i="4"/>
  <c r="F60" i="4"/>
  <c r="L59" i="4"/>
  <c r="J59" i="4"/>
  <c r="H59" i="4"/>
  <c r="F59" i="4"/>
  <c r="L58" i="4"/>
  <c r="J58" i="4"/>
  <c r="H58" i="4"/>
  <c r="F58" i="4"/>
  <c r="L57" i="4"/>
  <c r="J57" i="4"/>
  <c r="H57" i="4"/>
  <c r="F57" i="4"/>
  <c r="L56" i="4"/>
  <c r="J56" i="4"/>
  <c r="H56" i="4"/>
  <c r="F56" i="4"/>
  <c r="L55" i="4"/>
  <c r="J55" i="4"/>
  <c r="H55" i="4"/>
  <c r="F55" i="4"/>
  <c r="L54" i="4"/>
  <c r="J54" i="4"/>
  <c r="H54" i="4"/>
  <c r="F54" i="4"/>
  <c r="L53" i="4"/>
  <c r="J53" i="4"/>
  <c r="H53" i="4"/>
  <c r="F53" i="4"/>
  <c r="L52" i="4"/>
  <c r="J52" i="4"/>
  <c r="H52" i="4"/>
  <c r="F52" i="4"/>
  <c r="L51" i="4"/>
  <c r="J51" i="4"/>
  <c r="H51" i="4"/>
  <c r="F51" i="4"/>
  <c r="L50" i="4"/>
  <c r="J50" i="4"/>
  <c r="H50" i="4"/>
  <c r="F50" i="4"/>
  <c r="L49" i="4"/>
  <c r="J49" i="4"/>
  <c r="H49" i="4"/>
  <c r="F49" i="4"/>
  <c r="L48" i="4"/>
  <c r="J48" i="4"/>
  <c r="H48" i="4"/>
  <c r="F48" i="4"/>
  <c r="L47" i="4"/>
  <c r="J47" i="4"/>
  <c r="H47" i="4"/>
  <c r="F47" i="4"/>
  <c r="L46" i="4"/>
  <c r="J46" i="4"/>
  <c r="H46" i="4"/>
  <c r="F46" i="4"/>
  <c r="L45" i="4"/>
  <c r="J45" i="4"/>
  <c r="H45" i="4"/>
  <c r="F45" i="4"/>
  <c r="L44" i="4"/>
  <c r="J44" i="4"/>
  <c r="H44" i="4"/>
  <c r="F44" i="4"/>
  <c r="L43" i="4"/>
  <c r="J43" i="4"/>
  <c r="H43" i="4"/>
  <c r="F43" i="4"/>
  <c r="L42" i="4"/>
  <c r="J42" i="4"/>
  <c r="H42" i="4"/>
  <c r="F42" i="4"/>
  <c r="L41" i="4"/>
  <c r="J41" i="4"/>
  <c r="H41" i="4"/>
  <c r="F41" i="4"/>
  <c r="L40" i="4"/>
  <c r="J40" i="4"/>
  <c r="H40" i="4"/>
  <c r="F40" i="4"/>
  <c r="L39" i="4"/>
  <c r="J39" i="4"/>
  <c r="H39" i="4"/>
  <c r="F39" i="4"/>
  <c r="L38" i="4"/>
  <c r="J38" i="4"/>
  <c r="H38" i="4"/>
  <c r="F38" i="4"/>
  <c r="L37" i="4"/>
  <c r="J37" i="4"/>
  <c r="H37" i="4"/>
  <c r="F37" i="4"/>
  <c r="L36" i="4"/>
  <c r="J36" i="4"/>
  <c r="H36" i="4"/>
  <c r="F36" i="4"/>
  <c r="L35" i="4"/>
  <c r="J35" i="4"/>
  <c r="H35" i="4"/>
  <c r="F35" i="4"/>
  <c r="L34" i="4"/>
  <c r="J34" i="4"/>
  <c r="H34" i="4"/>
  <c r="F34" i="4"/>
  <c r="L33" i="4"/>
  <c r="J33" i="4"/>
  <c r="H33" i="4"/>
  <c r="F33" i="4"/>
  <c r="L32" i="4"/>
  <c r="J32" i="4"/>
  <c r="H32" i="4"/>
  <c r="F32" i="4"/>
  <c r="L31" i="4"/>
  <c r="J31" i="4"/>
  <c r="H31" i="4"/>
  <c r="F31" i="4"/>
  <c r="L30" i="4"/>
  <c r="J30" i="4"/>
  <c r="H30" i="4"/>
  <c r="F30" i="4"/>
  <c r="L29" i="4"/>
  <c r="J29" i="4"/>
  <c r="H29" i="4"/>
  <c r="F29" i="4"/>
  <c r="L28" i="4"/>
  <c r="J28" i="4"/>
  <c r="H28" i="4"/>
  <c r="F28" i="4"/>
  <c r="L27" i="4"/>
  <c r="J27" i="4"/>
  <c r="H27" i="4"/>
  <c r="F27" i="4"/>
  <c r="L26" i="4"/>
  <c r="J26" i="4"/>
  <c r="H26" i="4"/>
  <c r="F26" i="4"/>
  <c r="L25" i="4"/>
  <c r="J25" i="4"/>
  <c r="H25" i="4"/>
  <c r="F25" i="4"/>
  <c r="L24" i="4"/>
  <c r="J24" i="4"/>
  <c r="H24" i="4"/>
  <c r="F24" i="4"/>
  <c r="L23" i="4"/>
  <c r="J23" i="4"/>
  <c r="H23" i="4"/>
  <c r="F23" i="4"/>
  <c r="L22" i="4"/>
  <c r="J22" i="4"/>
  <c r="H22" i="4"/>
  <c r="F22" i="4"/>
  <c r="L21" i="4"/>
  <c r="J21" i="4"/>
  <c r="H21" i="4"/>
  <c r="F21" i="4"/>
  <c r="L20" i="4"/>
  <c r="J20" i="4"/>
  <c r="H20" i="4"/>
  <c r="F20" i="4"/>
  <c r="L19" i="4"/>
  <c r="J19" i="4"/>
  <c r="H19" i="4"/>
  <c r="F19" i="4"/>
  <c r="L18" i="4"/>
  <c r="J18" i="4"/>
  <c r="H18" i="4"/>
  <c r="F18" i="4"/>
  <c r="L17" i="4"/>
  <c r="J17" i="4"/>
  <c r="H17" i="4"/>
  <c r="F17" i="4"/>
  <c r="L16" i="4"/>
  <c r="J16" i="4"/>
  <c r="H16" i="4"/>
  <c r="F16" i="4"/>
  <c r="L15" i="4"/>
  <c r="J15" i="4"/>
  <c r="H15" i="4"/>
  <c r="F15" i="4"/>
  <c r="L14" i="4"/>
  <c r="J14" i="4"/>
  <c r="H14" i="4"/>
  <c r="F14" i="4"/>
  <c r="L13" i="4"/>
  <c r="J13" i="4"/>
  <c r="H13" i="4"/>
  <c r="F13" i="4"/>
  <c r="L12" i="4"/>
  <c r="J12" i="4"/>
  <c r="H12" i="4"/>
  <c r="F12" i="4"/>
  <c r="L11" i="4"/>
  <c r="J11" i="4"/>
  <c r="H11" i="4"/>
  <c r="F11" i="4"/>
  <c r="L10" i="4"/>
  <c r="J10" i="4"/>
  <c r="H10" i="4"/>
  <c r="F10" i="4"/>
  <c r="L9" i="4"/>
  <c r="J9" i="4"/>
  <c r="H9" i="4"/>
  <c r="F9" i="4"/>
  <c r="L8" i="4"/>
  <c r="J8" i="4"/>
  <c r="H8" i="4"/>
  <c r="F8" i="4"/>
  <c r="L7" i="4"/>
  <c r="J7" i="4"/>
  <c r="H7" i="4"/>
  <c r="F7" i="4"/>
  <c r="L6" i="4"/>
  <c r="J6" i="4"/>
  <c r="H6" i="4"/>
  <c r="F6" i="4"/>
  <c r="L5" i="4"/>
  <c r="J5" i="4"/>
  <c r="H5" i="4"/>
  <c r="F5" i="4"/>
  <c r="Z104" i="3"/>
  <c r="X104" i="3"/>
  <c r="G104" i="5" s="1"/>
  <c r="K104" i="3"/>
  <c r="J104" i="3"/>
  <c r="I104" i="3"/>
  <c r="H104" i="3"/>
  <c r="G104" i="3"/>
  <c r="F104" i="3"/>
  <c r="E104" i="3"/>
  <c r="D104" i="3"/>
  <c r="C104" i="3"/>
  <c r="C104" i="5" s="1"/>
  <c r="B104" i="3"/>
  <c r="B104" i="5" s="1"/>
  <c r="A104" i="3"/>
  <c r="AB103" i="3"/>
  <c r="Z103" i="3"/>
  <c r="X103" i="3"/>
  <c r="G103" i="5" s="1"/>
  <c r="K103" i="3"/>
  <c r="J103" i="3"/>
  <c r="I103" i="3"/>
  <c r="H103" i="3"/>
  <c r="G103" i="3"/>
  <c r="F103" i="3"/>
  <c r="E103" i="3"/>
  <c r="D103" i="3"/>
  <c r="C103" i="3"/>
  <c r="C103" i="5" s="1"/>
  <c r="B103" i="3"/>
  <c r="A103" i="3"/>
  <c r="A103" i="5" s="1"/>
  <c r="AB102" i="3"/>
  <c r="X102" i="3"/>
  <c r="G102" i="5" s="1"/>
  <c r="K102" i="3"/>
  <c r="J102" i="3"/>
  <c r="I102" i="3"/>
  <c r="H102" i="3"/>
  <c r="G102" i="3"/>
  <c r="F102" i="3"/>
  <c r="E102" i="3"/>
  <c r="D102" i="3"/>
  <c r="D102" i="5" s="1"/>
  <c r="C102" i="3"/>
  <c r="C102" i="5" s="1"/>
  <c r="B102" i="3"/>
  <c r="A102" i="3"/>
  <c r="X101" i="3"/>
  <c r="G101" i="5" s="1"/>
  <c r="K101" i="3"/>
  <c r="J101" i="3"/>
  <c r="I101" i="3"/>
  <c r="H101" i="3"/>
  <c r="G101" i="3"/>
  <c r="F101" i="3"/>
  <c r="E101" i="3"/>
  <c r="D101" i="3"/>
  <c r="D101" i="5" s="1"/>
  <c r="C101" i="3"/>
  <c r="C101" i="5" s="1"/>
  <c r="B101" i="3"/>
  <c r="B101" i="4" s="1"/>
  <c r="A101" i="3"/>
  <c r="AB101" i="3" s="1"/>
  <c r="Z100" i="3"/>
  <c r="X100" i="3"/>
  <c r="G100" i="5" s="1"/>
  <c r="K100" i="3"/>
  <c r="J100" i="3"/>
  <c r="I100" i="3"/>
  <c r="H100" i="3"/>
  <c r="G100" i="3"/>
  <c r="F100" i="3"/>
  <c r="E100" i="3"/>
  <c r="D100" i="3"/>
  <c r="C100" i="3"/>
  <c r="C100" i="5" s="1"/>
  <c r="B100" i="3"/>
  <c r="B100" i="5" s="1"/>
  <c r="A100" i="3"/>
  <c r="A100" i="4" s="1"/>
  <c r="X99" i="3"/>
  <c r="G99" i="5" s="1"/>
  <c r="H99" i="5" s="1"/>
  <c r="K99" i="3"/>
  <c r="J99" i="3"/>
  <c r="I99" i="3"/>
  <c r="H99" i="3"/>
  <c r="G99" i="3"/>
  <c r="E99" i="4" s="1"/>
  <c r="F99" i="3"/>
  <c r="E99" i="5" s="1"/>
  <c r="E99" i="3"/>
  <c r="D99" i="3"/>
  <c r="C99" i="3"/>
  <c r="C99" i="5" s="1"/>
  <c r="B99" i="3"/>
  <c r="A99" i="3"/>
  <c r="Z98" i="3"/>
  <c r="X98" i="3"/>
  <c r="G98" i="5" s="1"/>
  <c r="K98" i="3"/>
  <c r="J98" i="3"/>
  <c r="I98" i="3"/>
  <c r="H98" i="3"/>
  <c r="G98" i="3"/>
  <c r="F98" i="3"/>
  <c r="E98" i="5" s="1"/>
  <c r="E98" i="3"/>
  <c r="D98" i="3"/>
  <c r="C98" i="3"/>
  <c r="C98" i="5" s="1"/>
  <c r="B98" i="3"/>
  <c r="A98" i="3"/>
  <c r="Z97" i="3"/>
  <c r="X97" i="3"/>
  <c r="G97" i="5" s="1"/>
  <c r="K97" i="3"/>
  <c r="J97" i="5" s="1"/>
  <c r="J97" i="3"/>
  <c r="I97" i="3"/>
  <c r="H97" i="3"/>
  <c r="G97" i="3"/>
  <c r="F97" i="3"/>
  <c r="E97" i="3"/>
  <c r="D97" i="3"/>
  <c r="D97" i="5" s="1"/>
  <c r="C97" i="3"/>
  <c r="C97" i="5" s="1"/>
  <c r="B97" i="3"/>
  <c r="A97" i="3"/>
  <c r="AB97" i="3" s="1"/>
  <c r="AB96" i="3"/>
  <c r="Z96" i="3"/>
  <c r="X96" i="3"/>
  <c r="G96" i="5" s="1"/>
  <c r="K96" i="3"/>
  <c r="J96" i="5" s="1"/>
  <c r="J96" i="3"/>
  <c r="I96" i="3"/>
  <c r="H96" i="3"/>
  <c r="G96" i="3"/>
  <c r="F96" i="5" s="1"/>
  <c r="F96" i="3"/>
  <c r="E96" i="3"/>
  <c r="D96" i="3"/>
  <c r="C96" i="4" s="1"/>
  <c r="C96" i="3"/>
  <c r="C96" i="5" s="1"/>
  <c r="B96" i="3"/>
  <c r="A96" i="3"/>
  <c r="AB95" i="3"/>
  <c r="X95" i="3"/>
  <c r="G95" i="5" s="1"/>
  <c r="K95" i="3"/>
  <c r="J95" i="3"/>
  <c r="I95" i="3"/>
  <c r="H95" i="3"/>
  <c r="G95" i="3"/>
  <c r="F95" i="5" s="1"/>
  <c r="F95" i="3"/>
  <c r="E95" i="3"/>
  <c r="D95" i="3"/>
  <c r="C95" i="3"/>
  <c r="C95" i="5" s="1"/>
  <c r="B95" i="3"/>
  <c r="A95" i="3"/>
  <c r="Z95" i="3" s="1"/>
  <c r="X94" i="3"/>
  <c r="G94" i="5" s="1"/>
  <c r="H94" i="5" s="1"/>
  <c r="K94" i="3"/>
  <c r="J94" i="3"/>
  <c r="I94" i="3"/>
  <c r="H94" i="3"/>
  <c r="G94" i="3"/>
  <c r="F94" i="3"/>
  <c r="E94" i="5" s="1"/>
  <c r="E94" i="3"/>
  <c r="D94" i="3"/>
  <c r="C94" i="3"/>
  <c r="C94" i="5" s="1"/>
  <c r="B94" i="3"/>
  <c r="A94" i="3"/>
  <c r="AB94" i="3" s="1"/>
  <c r="X93" i="3"/>
  <c r="G93" i="5" s="1"/>
  <c r="K93" i="3"/>
  <c r="J93" i="3"/>
  <c r="I93" i="3"/>
  <c r="H93" i="3"/>
  <c r="G93" i="3"/>
  <c r="F93" i="3"/>
  <c r="E93" i="3"/>
  <c r="D93" i="3"/>
  <c r="C93" i="3"/>
  <c r="C93" i="5" s="1"/>
  <c r="B93" i="3"/>
  <c r="B93" i="4" s="1"/>
  <c r="A93" i="3"/>
  <c r="AB93" i="3" s="1"/>
  <c r="X92" i="3"/>
  <c r="G92" i="5" s="1"/>
  <c r="K92" i="3"/>
  <c r="J92" i="5" s="1"/>
  <c r="J92" i="3"/>
  <c r="I92" i="3"/>
  <c r="H92" i="3"/>
  <c r="G92" i="3"/>
  <c r="F92" i="3"/>
  <c r="E92" i="3"/>
  <c r="D92" i="3"/>
  <c r="C92" i="3"/>
  <c r="C92" i="5" s="1"/>
  <c r="B92" i="3"/>
  <c r="A92" i="3"/>
  <c r="A92" i="4" s="1"/>
  <c r="X91" i="3"/>
  <c r="G91" i="5" s="1"/>
  <c r="K91" i="3"/>
  <c r="J91" i="3"/>
  <c r="I91" i="3"/>
  <c r="H91" i="3"/>
  <c r="G91" i="3"/>
  <c r="E91" i="4" s="1"/>
  <c r="F91" i="3"/>
  <c r="E91" i="3"/>
  <c r="D91" i="3"/>
  <c r="C91" i="3"/>
  <c r="C91" i="5" s="1"/>
  <c r="B91" i="3"/>
  <c r="A91" i="3"/>
  <c r="A91" i="5" s="1"/>
  <c r="X90" i="3"/>
  <c r="G90" i="5" s="1"/>
  <c r="K90" i="3"/>
  <c r="J90" i="3"/>
  <c r="I90" i="3"/>
  <c r="H90" i="3"/>
  <c r="G90" i="3"/>
  <c r="F90" i="3"/>
  <c r="D90" i="4" s="1"/>
  <c r="E90" i="3"/>
  <c r="D90" i="3"/>
  <c r="C90" i="3"/>
  <c r="C90" i="5" s="1"/>
  <c r="B90" i="3"/>
  <c r="A90" i="3"/>
  <c r="AB90" i="3" s="1"/>
  <c r="X89" i="3"/>
  <c r="G89" i="5" s="1"/>
  <c r="K89" i="3"/>
  <c r="N89" i="4" s="1"/>
  <c r="J89" i="3"/>
  <c r="I89" i="3"/>
  <c r="H89" i="3"/>
  <c r="G89" i="3"/>
  <c r="F89" i="3"/>
  <c r="Z89" i="3" s="1"/>
  <c r="E89" i="3"/>
  <c r="D89" i="3"/>
  <c r="C89" i="3"/>
  <c r="C89" i="5" s="1"/>
  <c r="B89" i="3"/>
  <c r="B89" i="5" s="1"/>
  <c r="A89" i="3"/>
  <c r="AB89" i="3" s="1"/>
  <c r="X88" i="3"/>
  <c r="G88" i="5" s="1"/>
  <c r="K88" i="3"/>
  <c r="J88" i="3"/>
  <c r="I88" i="3"/>
  <c r="H88" i="3"/>
  <c r="G88" i="3"/>
  <c r="F88" i="3"/>
  <c r="Z88" i="3" s="1"/>
  <c r="E88" i="3"/>
  <c r="D88" i="3"/>
  <c r="C88" i="4" s="1"/>
  <c r="C88" i="3"/>
  <c r="C88" i="5" s="1"/>
  <c r="B88" i="3"/>
  <c r="B88" i="5" s="1"/>
  <c r="A88" i="3"/>
  <c r="AB87" i="3"/>
  <c r="Z87" i="3"/>
  <c r="X87" i="3"/>
  <c r="G87" i="5" s="1"/>
  <c r="K87" i="3"/>
  <c r="J87" i="3"/>
  <c r="I87" i="3"/>
  <c r="H87" i="3"/>
  <c r="G87" i="3"/>
  <c r="F87" i="3"/>
  <c r="E87" i="3"/>
  <c r="D87" i="3"/>
  <c r="C87" i="3"/>
  <c r="C87" i="5" s="1"/>
  <c r="B87" i="3"/>
  <c r="A87" i="3"/>
  <c r="A87" i="5" s="1"/>
  <c r="X86" i="3"/>
  <c r="G86" i="5" s="1"/>
  <c r="K86" i="3"/>
  <c r="J86" i="3"/>
  <c r="I86" i="3"/>
  <c r="H86" i="3"/>
  <c r="G86" i="3"/>
  <c r="F86" i="3"/>
  <c r="E86" i="3"/>
  <c r="D86" i="3"/>
  <c r="D86" i="5" s="1"/>
  <c r="C86" i="3"/>
  <c r="C86" i="5" s="1"/>
  <c r="B86" i="3"/>
  <c r="A86" i="3"/>
  <c r="AB86" i="3" s="1"/>
  <c r="AB85" i="3"/>
  <c r="X85" i="3"/>
  <c r="G85" i="5" s="1"/>
  <c r="K85" i="3"/>
  <c r="J85" i="3"/>
  <c r="I85" i="3"/>
  <c r="H85" i="3"/>
  <c r="G85" i="3"/>
  <c r="F85" i="3"/>
  <c r="E85" i="3"/>
  <c r="D85" i="3"/>
  <c r="D85" i="5" s="1"/>
  <c r="C85" i="3"/>
  <c r="C85" i="5" s="1"/>
  <c r="B85" i="3"/>
  <c r="B85" i="4" s="1"/>
  <c r="A85" i="3"/>
  <c r="X84" i="3"/>
  <c r="G84" i="5" s="1"/>
  <c r="K84" i="3"/>
  <c r="J84" i="3"/>
  <c r="I84" i="3"/>
  <c r="H84" i="3"/>
  <c r="G84" i="3"/>
  <c r="F84" i="3"/>
  <c r="E84" i="3"/>
  <c r="D84" i="3"/>
  <c r="C84" i="3"/>
  <c r="C84" i="5" s="1"/>
  <c r="B84" i="3"/>
  <c r="B84" i="5" s="1"/>
  <c r="A84" i="3"/>
  <c r="A84" i="4" s="1"/>
  <c r="X83" i="3"/>
  <c r="G83" i="5" s="1"/>
  <c r="H83" i="5" s="1"/>
  <c r="K83" i="3"/>
  <c r="J83" i="3"/>
  <c r="I83" i="3"/>
  <c r="H83" i="3"/>
  <c r="G83" i="3"/>
  <c r="E83" i="4" s="1"/>
  <c r="F83" i="3"/>
  <c r="E83" i="5" s="1"/>
  <c r="E83" i="3"/>
  <c r="D83" i="3"/>
  <c r="C83" i="3"/>
  <c r="C83" i="5" s="1"/>
  <c r="B83" i="3"/>
  <c r="A83" i="3"/>
  <c r="Z82" i="3"/>
  <c r="X82" i="3"/>
  <c r="G82" i="5" s="1"/>
  <c r="K82" i="3"/>
  <c r="J82" i="3"/>
  <c r="I82" i="3"/>
  <c r="H82" i="3"/>
  <c r="G82" i="3"/>
  <c r="F82" i="3"/>
  <c r="D82" i="4" s="1"/>
  <c r="E82" i="3"/>
  <c r="D82" i="3"/>
  <c r="C82" i="3"/>
  <c r="C82" i="5" s="1"/>
  <c r="B82" i="3"/>
  <c r="A82" i="3"/>
  <c r="AB82" i="3" s="1"/>
  <c r="Z81" i="3"/>
  <c r="X81" i="3"/>
  <c r="G81" i="5" s="1"/>
  <c r="K81" i="3"/>
  <c r="N81" i="4" s="1"/>
  <c r="J81" i="3"/>
  <c r="I81" i="3"/>
  <c r="H81" i="3"/>
  <c r="G81" i="3"/>
  <c r="F81" i="3"/>
  <c r="E81" i="3"/>
  <c r="D81" i="3"/>
  <c r="D81" i="5" s="1"/>
  <c r="C81" i="3"/>
  <c r="C81" i="5" s="1"/>
  <c r="B81" i="3"/>
  <c r="A81" i="3"/>
  <c r="AB80" i="3"/>
  <c r="Z80" i="3"/>
  <c r="X80" i="3"/>
  <c r="G80" i="5" s="1"/>
  <c r="K80" i="3"/>
  <c r="J80" i="5" s="1"/>
  <c r="J80" i="3"/>
  <c r="I80" i="3"/>
  <c r="H80" i="3"/>
  <c r="G80" i="3"/>
  <c r="F80" i="5" s="1"/>
  <c r="F80" i="3"/>
  <c r="E80" i="3"/>
  <c r="D80" i="3"/>
  <c r="C80" i="4" s="1"/>
  <c r="C80" i="3"/>
  <c r="C80" i="5" s="1"/>
  <c r="B80" i="3"/>
  <c r="A80" i="3"/>
  <c r="AB79" i="3"/>
  <c r="X79" i="3"/>
  <c r="G79" i="5" s="1"/>
  <c r="K79" i="3"/>
  <c r="J79" i="3"/>
  <c r="I79" i="3"/>
  <c r="H79" i="3"/>
  <c r="G79" i="3"/>
  <c r="F79" i="5" s="1"/>
  <c r="F79" i="3"/>
  <c r="E79" i="3"/>
  <c r="D79" i="3"/>
  <c r="C79" i="3"/>
  <c r="C79" i="5" s="1"/>
  <c r="B79" i="3"/>
  <c r="A79" i="3"/>
  <c r="Z79" i="3" s="1"/>
  <c r="X78" i="3"/>
  <c r="G78" i="5" s="1"/>
  <c r="H78" i="5" s="1"/>
  <c r="K78" i="3"/>
  <c r="J78" i="3"/>
  <c r="I78" i="3"/>
  <c r="H78" i="3"/>
  <c r="G78" i="3"/>
  <c r="F78" i="3"/>
  <c r="E78" i="5" s="1"/>
  <c r="E78" i="3"/>
  <c r="D78" i="3"/>
  <c r="C78" i="3"/>
  <c r="C78" i="5" s="1"/>
  <c r="B78" i="3"/>
  <c r="A78" i="3"/>
  <c r="AB78" i="3" s="1"/>
  <c r="X77" i="3"/>
  <c r="G77" i="5" s="1"/>
  <c r="K77" i="3"/>
  <c r="J77" i="3"/>
  <c r="I77" i="3"/>
  <c r="H77" i="3"/>
  <c r="G77" i="3"/>
  <c r="F77" i="3"/>
  <c r="E77" i="3"/>
  <c r="D77" i="3"/>
  <c r="C77" i="3"/>
  <c r="C77" i="5" s="1"/>
  <c r="B77" i="3"/>
  <c r="B77" i="4" s="1"/>
  <c r="A77" i="3"/>
  <c r="AB77" i="3" s="1"/>
  <c r="AB76" i="3"/>
  <c r="Z76" i="3"/>
  <c r="X76" i="3"/>
  <c r="G76" i="5" s="1"/>
  <c r="K76" i="3"/>
  <c r="J76" i="5" s="1"/>
  <c r="J76" i="3"/>
  <c r="I76" i="3"/>
  <c r="H76" i="3"/>
  <c r="G76" i="3"/>
  <c r="F76" i="3"/>
  <c r="E76" i="3"/>
  <c r="D76" i="3"/>
  <c r="C76" i="3"/>
  <c r="C76" i="5" s="1"/>
  <c r="B76" i="3"/>
  <c r="A76" i="3"/>
  <c r="A76" i="5" s="1"/>
  <c r="X75" i="3"/>
  <c r="G75" i="5" s="1"/>
  <c r="K75" i="3"/>
  <c r="J75" i="3"/>
  <c r="I75" i="3"/>
  <c r="H75" i="3"/>
  <c r="G75" i="3"/>
  <c r="F75" i="5" s="1"/>
  <c r="F75" i="3"/>
  <c r="E75" i="3"/>
  <c r="D75" i="3"/>
  <c r="C75" i="3"/>
  <c r="C75" i="5" s="1"/>
  <c r="B75" i="3"/>
  <c r="A75" i="3"/>
  <c r="A75" i="5" s="1"/>
  <c r="X74" i="3"/>
  <c r="G74" i="5" s="1"/>
  <c r="K74" i="3"/>
  <c r="J74" i="3"/>
  <c r="I74" i="3"/>
  <c r="H74" i="3"/>
  <c r="G74" i="3"/>
  <c r="F74" i="3"/>
  <c r="D74" i="4" s="1"/>
  <c r="E74" i="3"/>
  <c r="D74" i="3"/>
  <c r="C74" i="3"/>
  <c r="C74" i="5" s="1"/>
  <c r="B74" i="3"/>
  <c r="A74" i="3"/>
  <c r="X73" i="3"/>
  <c r="G73" i="5" s="1"/>
  <c r="K73" i="3"/>
  <c r="N73" i="4" s="1"/>
  <c r="J73" i="3"/>
  <c r="I73" i="3"/>
  <c r="H73" i="3"/>
  <c r="G73" i="3"/>
  <c r="F73" i="3"/>
  <c r="Z73" i="3" s="1"/>
  <c r="E73" i="3"/>
  <c r="D73" i="3"/>
  <c r="C73" i="3"/>
  <c r="C73" i="5" s="1"/>
  <c r="B73" i="3"/>
  <c r="B73" i="5" s="1"/>
  <c r="A73" i="3"/>
  <c r="AB73" i="3" s="1"/>
  <c r="X72" i="3"/>
  <c r="G72" i="5" s="1"/>
  <c r="K72" i="3"/>
  <c r="J72" i="3"/>
  <c r="I72" i="3"/>
  <c r="H72" i="3"/>
  <c r="G72" i="3"/>
  <c r="F72" i="3"/>
  <c r="Z72" i="3" s="1"/>
  <c r="E72" i="3"/>
  <c r="D72" i="3"/>
  <c r="C72" i="4" s="1"/>
  <c r="C72" i="3"/>
  <c r="C72" i="5" s="1"/>
  <c r="B72" i="3"/>
  <c r="B72" i="5" s="1"/>
  <c r="A72" i="3"/>
  <c r="AB71" i="3"/>
  <c r="Z71" i="3"/>
  <c r="X71" i="3"/>
  <c r="G71" i="5" s="1"/>
  <c r="K71" i="3"/>
  <c r="J71" i="3"/>
  <c r="I71" i="3"/>
  <c r="H71" i="3"/>
  <c r="G71" i="3"/>
  <c r="F71" i="3"/>
  <c r="E71" i="3"/>
  <c r="D71" i="3"/>
  <c r="C71" i="3"/>
  <c r="C71" i="5" s="1"/>
  <c r="B71" i="3"/>
  <c r="A71" i="3"/>
  <c r="A71" i="5" s="1"/>
  <c r="X70" i="3"/>
  <c r="G70" i="5" s="1"/>
  <c r="K70" i="3"/>
  <c r="J70" i="3"/>
  <c r="I70" i="3"/>
  <c r="H70" i="3"/>
  <c r="G70" i="3"/>
  <c r="F70" i="3"/>
  <c r="E70" i="3"/>
  <c r="D70" i="3"/>
  <c r="D70" i="5" s="1"/>
  <c r="C70" i="3"/>
  <c r="C70" i="5" s="1"/>
  <c r="B70" i="3"/>
  <c r="A70" i="3"/>
  <c r="AB70" i="3" s="1"/>
  <c r="AB69" i="3"/>
  <c r="X69" i="3"/>
  <c r="G69" i="5" s="1"/>
  <c r="K69" i="3"/>
  <c r="J69" i="3"/>
  <c r="I69" i="3"/>
  <c r="H69" i="3"/>
  <c r="G69" i="3"/>
  <c r="F69" i="3"/>
  <c r="E69" i="3"/>
  <c r="D69" i="3"/>
  <c r="D69" i="5" s="1"/>
  <c r="C69" i="3"/>
  <c r="C69" i="5" s="1"/>
  <c r="B69" i="3"/>
  <c r="B69" i="4" s="1"/>
  <c r="A69" i="3"/>
  <c r="X68" i="3"/>
  <c r="G68" i="5" s="1"/>
  <c r="K68" i="3"/>
  <c r="J68" i="3"/>
  <c r="I68" i="3"/>
  <c r="H68" i="3"/>
  <c r="G68" i="3"/>
  <c r="F68" i="3"/>
  <c r="E68" i="3"/>
  <c r="D68" i="3"/>
  <c r="C68" i="3"/>
  <c r="C68" i="5" s="1"/>
  <c r="B68" i="3"/>
  <c r="B68" i="5" s="1"/>
  <c r="A68" i="3"/>
  <c r="A68" i="4" s="1"/>
  <c r="X67" i="3"/>
  <c r="G67" i="5" s="1"/>
  <c r="H67" i="5" s="1"/>
  <c r="K67" i="3"/>
  <c r="J67" i="3"/>
  <c r="I67" i="3"/>
  <c r="H67" i="3"/>
  <c r="G67" i="3"/>
  <c r="E67" i="4" s="1"/>
  <c r="F67" i="3"/>
  <c r="E67" i="5" s="1"/>
  <c r="E67" i="3"/>
  <c r="D67" i="3"/>
  <c r="C67" i="3"/>
  <c r="C67" i="5" s="1"/>
  <c r="B67" i="3"/>
  <c r="A67" i="3"/>
  <c r="Z66" i="3"/>
  <c r="X66" i="3"/>
  <c r="G66" i="5" s="1"/>
  <c r="K66" i="3"/>
  <c r="J66" i="3"/>
  <c r="I66" i="3"/>
  <c r="H66" i="3"/>
  <c r="G66" i="3"/>
  <c r="F66" i="3"/>
  <c r="D66" i="4" s="1"/>
  <c r="E66" i="3"/>
  <c r="D66" i="3"/>
  <c r="C66" i="3"/>
  <c r="C66" i="5" s="1"/>
  <c r="B66" i="3"/>
  <c r="A66" i="3"/>
  <c r="AB66" i="3" s="1"/>
  <c r="Z65" i="3"/>
  <c r="X65" i="3"/>
  <c r="G65" i="5" s="1"/>
  <c r="K65" i="3"/>
  <c r="N65" i="4" s="1"/>
  <c r="J65" i="3"/>
  <c r="I65" i="3"/>
  <c r="H65" i="3"/>
  <c r="G65" i="3"/>
  <c r="F65" i="3"/>
  <c r="E65" i="3"/>
  <c r="D65" i="3"/>
  <c r="D65" i="5" s="1"/>
  <c r="C65" i="3"/>
  <c r="C65" i="5" s="1"/>
  <c r="B65" i="3"/>
  <c r="A65" i="3"/>
  <c r="AB64" i="3"/>
  <c r="X64" i="3"/>
  <c r="G64" i="5" s="1"/>
  <c r="K64" i="3"/>
  <c r="J64" i="5" s="1"/>
  <c r="J64" i="3"/>
  <c r="I64" i="3"/>
  <c r="H64" i="3"/>
  <c r="G64" i="3"/>
  <c r="F64" i="5" s="1"/>
  <c r="F64" i="3"/>
  <c r="E64" i="3"/>
  <c r="D64" i="3"/>
  <c r="C64" i="4" s="1"/>
  <c r="C64" i="3"/>
  <c r="C64" i="5" s="1"/>
  <c r="B64" i="3"/>
  <c r="A64" i="3"/>
  <c r="AB63" i="3"/>
  <c r="X63" i="3"/>
  <c r="G63" i="5" s="1"/>
  <c r="K63" i="3"/>
  <c r="J63" i="3"/>
  <c r="I63" i="3"/>
  <c r="H63" i="3"/>
  <c r="G63" i="3"/>
  <c r="F63" i="5" s="1"/>
  <c r="F63" i="3"/>
  <c r="E63" i="3"/>
  <c r="D63" i="3"/>
  <c r="C63" i="3"/>
  <c r="C63" i="5" s="1"/>
  <c r="B63" i="3"/>
  <c r="A63" i="3"/>
  <c r="Z63" i="3" s="1"/>
  <c r="X62" i="3"/>
  <c r="G62" i="5" s="1"/>
  <c r="H62" i="5" s="1"/>
  <c r="K62" i="3"/>
  <c r="J62" i="3"/>
  <c r="I62" i="3"/>
  <c r="H62" i="3"/>
  <c r="G62" i="3"/>
  <c r="F62" i="3"/>
  <c r="E62" i="5" s="1"/>
  <c r="E62" i="3"/>
  <c r="D62" i="3"/>
  <c r="C62" i="3"/>
  <c r="C62" i="5" s="1"/>
  <c r="B62" i="3"/>
  <c r="A62" i="3"/>
  <c r="AB62" i="3" s="1"/>
  <c r="X61" i="3"/>
  <c r="G61" i="5" s="1"/>
  <c r="K61" i="3"/>
  <c r="J61" i="3"/>
  <c r="I61" i="3"/>
  <c r="H61" i="3"/>
  <c r="G61" i="3"/>
  <c r="F61" i="3"/>
  <c r="E61" i="3"/>
  <c r="D61" i="3"/>
  <c r="C61" i="3"/>
  <c r="C61" i="5" s="1"/>
  <c r="B61" i="3"/>
  <c r="B61" i="4" s="1"/>
  <c r="A61" i="3"/>
  <c r="AB61" i="3" s="1"/>
  <c r="Z60" i="3"/>
  <c r="X60" i="3"/>
  <c r="G60" i="5" s="1"/>
  <c r="K60" i="3"/>
  <c r="J60" i="5" s="1"/>
  <c r="J60" i="3"/>
  <c r="I60" i="3"/>
  <c r="H60" i="3"/>
  <c r="G60" i="3"/>
  <c r="F60" i="3"/>
  <c r="E60" i="3"/>
  <c r="D60" i="3"/>
  <c r="C60" i="3"/>
  <c r="C60" i="5" s="1"/>
  <c r="B60" i="3"/>
  <c r="B60" i="5" s="1"/>
  <c r="A60" i="3"/>
  <c r="A60" i="5" s="1"/>
  <c r="X59" i="3"/>
  <c r="G59" i="5" s="1"/>
  <c r="K59" i="3"/>
  <c r="J59" i="3"/>
  <c r="I59" i="3"/>
  <c r="H59" i="3"/>
  <c r="G59" i="3"/>
  <c r="E59" i="4" s="1"/>
  <c r="F59" i="3"/>
  <c r="E59" i="3"/>
  <c r="D59" i="3"/>
  <c r="C59" i="3"/>
  <c r="C59" i="5" s="1"/>
  <c r="B59" i="3"/>
  <c r="A59" i="3"/>
  <c r="A59" i="5" s="1"/>
  <c r="X58" i="3"/>
  <c r="G58" i="5" s="1"/>
  <c r="K58" i="3"/>
  <c r="J58" i="3"/>
  <c r="I58" i="3"/>
  <c r="H58" i="3"/>
  <c r="G58" i="3"/>
  <c r="F58" i="3"/>
  <c r="D58" i="4" s="1"/>
  <c r="E58" i="3"/>
  <c r="D58" i="3"/>
  <c r="C58" i="3"/>
  <c r="C58" i="5" s="1"/>
  <c r="B58" i="3"/>
  <c r="B58" i="5" s="1"/>
  <c r="A58" i="3"/>
  <c r="X57" i="3"/>
  <c r="G57" i="5" s="1"/>
  <c r="K57" i="3"/>
  <c r="N57" i="4" s="1"/>
  <c r="J57" i="3"/>
  <c r="I57" i="3"/>
  <c r="H57" i="3"/>
  <c r="G57" i="3"/>
  <c r="F57" i="3"/>
  <c r="Z57" i="3" s="1"/>
  <c r="E57" i="3"/>
  <c r="D57" i="3"/>
  <c r="D57" i="5" s="1"/>
  <c r="C57" i="3"/>
  <c r="C57" i="5" s="1"/>
  <c r="B57" i="3"/>
  <c r="B57" i="5" s="1"/>
  <c r="A57" i="3"/>
  <c r="AB57" i="3" s="1"/>
  <c r="Z56" i="3"/>
  <c r="X56" i="3"/>
  <c r="G56" i="5" s="1"/>
  <c r="K56" i="3"/>
  <c r="J56" i="3"/>
  <c r="I56" i="3"/>
  <c r="H56" i="3"/>
  <c r="G56" i="3"/>
  <c r="F56" i="3"/>
  <c r="E56" i="3"/>
  <c r="D56" i="3"/>
  <c r="C56" i="4" s="1"/>
  <c r="C56" i="3"/>
  <c r="C56" i="5" s="1"/>
  <c r="B56" i="3"/>
  <c r="B56" i="5" s="1"/>
  <c r="A56" i="3"/>
  <c r="AB55" i="3"/>
  <c r="Z55" i="3"/>
  <c r="X55" i="3"/>
  <c r="G55" i="5" s="1"/>
  <c r="K55" i="3"/>
  <c r="J55" i="3"/>
  <c r="I55" i="3"/>
  <c r="H55" i="3"/>
  <c r="G55" i="3"/>
  <c r="F55" i="3"/>
  <c r="E55" i="3"/>
  <c r="D55" i="3"/>
  <c r="D55" i="5" s="1"/>
  <c r="C55" i="3"/>
  <c r="C55" i="5" s="1"/>
  <c r="B55" i="3"/>
  <c r="A55" i="3"/>
  <c r="A55" i="5" s="1"/>
  <c r="AB54" i="3"/>
  <c r="X54" i="3"/>
  <c r="G54" i="5" s="1"/>
  <c r="H54" i="5" s="1"/>
  <c r="K54" i="3"/>
  <c r="J54" i="3"/>
  <c r="I54" i="3"/>
  <c r="H54" i="3"/>
  <c r="G54" i="3"/>
  <c r="F54" i="5" s="1"/>
  <c r="F54" i="3"/>
  <c r="E54" i="5" s="1"/>
  <c r="E54" i="3"/>
  <c r="D54" i="3"/>
  <c r="D54" i="5" s="1"/>
  <c r="C54" i="3"/>
  <c r="C54" i="5" s="1"/>
  <c r="B54" i="3"/>
  <c r="A54" i="3"/>
  <c r="X53" i="3"/>
  <c r="G53" i="5" s="1"/>
  <c r="H53" i="5" s="1"/>
  <c r="K53" i="3"/>
  <c r="J53" i="3"/>
  <c r="I53" i="3"/>
  <c r="H53" i="3"/>
  <c r="G53" i="3"/>
  <c r="F53" i="5" s="1"/>
  <c r="F53" i="3"/>
  <c r="E53" i="5" s="1"/>
  <c r="E53" i="3"/>
  <c r="D53" i="3"/>
  <c r="D53" i="5" s="1"/>
  <c r="C53" i="3"/>
  <c r="C53" i="5" s="1"/>
  <c r="B53" i="3"/>
  <c r="B53" i="4" s="1"/>
  <c r="A53" i="3"/>
  <c r="A53" i="5" s="1"/>
  <c r="X52" i="3"/>
  <c r="G52" i="5" s="1"/>
  <c r="H52" i="5" s="1"/>
  <c r="K52" i="3"/>
  <c r="J52" i="5" s="1"/>
  <c r="J52" i="3"/>
  <c r="I52" i="3"/>
  <c r="H52" i="3"/>
  <c r="G52" i="3"/>
  <c r="F52" i="5" s="1"/>
  <c r="F52" i="3"/>
  <c r="E52" i="5" s="1"/>
  <c r="E52" i="3"/>
  <c r="D52" i="3"/>
  <c r="D52" i="5" s="1"/>
  <c r="C52" i="3"/>
  <c r="C52" i="5" s="1"/>
  <c r="B52" i="3"/>
  <c r="B52" i="5" s="1"/>
  <c r="A52" i="3"/>
  <c r="A52" i="5" s="1"/>
  <c r="Y51" i="3"/>
  <c r="X51" i="3"/>
  <c r="G51" i="5" s="1"/>
  <c r="H51" i="5" s="1"/>
  <c r="K51" i="3"/>
  <c r="J51" i="5" s="1"/>
  <c r="J51" i="3"/>
  <c r="I51" i="3"/>
  <c r="H51" i="3"/>
  <c r="G51" i="3"/>
  <c r="F51" i="5" s="1"/>
  <c r="F51" i="3"/>
  <c r="E51" i="5" s="1"/>
  <c r="E51" i="3"/>
  <c r="D51" i="3"/>
  <c r="D51" i="5" s="1"/>
  <c r="C51" i="3"/>
  <c r="C51" i="5" s="1"/>
  <c r="B51" i="3"/>
  <c r="B51" i="5" s="1"/>
  <c r="A51" i="3"/>
  <c r="A51" i="5" s="1"/>
  <c r="Y50" i="3"/>
  <c r="X50" i="3"/>
  <c r="G50" i="5" s="1"/>
  <c r="K50" i="3"/>
  <c r="J50" i="5" s="1"/>
  <c r="J50" i="3"/>
  <c r="I50" i="3"/>
  <c r="H50" i="3"/>
  <c r="G50" i="3"/>
  <c r="F50" i="5" s="1"/>
  <c r="F50" i="3"/>
  <c r="E50" i="5" s="1"/>
  <c r="E50" i="3"/>
  <c r="D50" i="3"/>
  <c r="D50" i="5" s="1"/>
  <c r="C50" i="3"/>
  <c r="C50" i="5" s="1"/>
  <c r="B50" i="3"/>
  <c r="B50" i="5" s="1"/>
  <c r="A50" i="3"/>
  <c r="A50" i="5" s="1"/>
  <c r="Z49" i="3"/>
  <c r="X49" i="3"/>
  <c r="G49" i="5" s="1"/>
  <c r="K49" i="3"/>
  <c r="J49" i="5" s="1"/>
  <c r="J49" i="3"/>
  <c r="I49" i="3"/>
  <c r="H49" i="3"/>
  <c r="G49" i="3"/>
  <c r="F49" i="5" s="1"/>
  <c r="F49" i="3"/>
  <c r="E49" i="5" s="1"/>
  <c r="E49" i="3"/>
  <c r="D49" i="3"/>
  <c r="D49" i="5" s="1"/>
  <c r="C49" i="3"/>
  <c r="C49" i="5" s="1"/>
  <c r="B49" i="3"/>
  <c r="B49" i="5" s="1"/>
  <c r="A49" i="3"/>
  <c r="A49" i="5" s="1"/>
  <c r="AB48" i="3"/>
  <c r="Z48" i="3"/>
  <c r="X48" i="3"/>
  <c r="G48" i="5" s="1"/>
  <c r="K48" i="3"/>
  <c r="J48" i="5" s="1"/>
  <c r="J48" i="3"/>
  <c r="I48" i="3"/>
  <c r="H48" i="3"/>
  <c r="G48" i="3"/>
  <c r="F48" i="5" s="1"/>
  <c r="F48" i="3"/>
  <c r="E48" i="5" s="1"/>
  <c r="E48" i="3"/>
  <c r="D48" i="3"/>
  <c r="D48" i="5" s="1"/>
  <c r="C48" i="3"/>
  <c r="C48" i="5" s="1"/>
  <c r="B48" i="3"/>
  <c r="B48" i="5" s="1"/>
  <c r="A48" i="3"/>
  <c r="A48" i="5" s="1"/>
  <c r="AB47" i="3"/>
  <c r="X47" i="3"/>
  <c r="G47" i="5" s="1"/>
  <c r="K47" i="3"/>
  <c r="J47" i="5" s="1"/>
  <c r="J47" i="3"/>
  <c r="I47" i="3"/>
  <c r="H47" i="3"/>
  <c r="G47" i="3"/>
  <c r="F47" i="5" s="1"/>
  <c r="F47" i="3"/>
  <c r="E47" i="5" s="1"/>
  <c r="E47" i="3"/>
  <c r="D47" i="3"/>
  <c r="D47" i="5" s="1"/>
  <c r="C47" i="3"/>
  <c r="C47" i="5" s="1"/>
  <c r="B47" i="3"/>
  <c r="B47" i="5" s="1"/>
  <c r="A47" i="3"/>
  <c r="A47" i="5" s="1"/>
  <c r="AB46" i="3"/>
  <c r="X46" i="3"/>
  <c r="G46" i="5" s="1"/>
  <c r="H46" i="5" s="1"/>
  <c r="K46" i="3"/>
  <c r="J46" i="5" s="1"/>
  <c r="J46" i="3"/>
  <c r="I46" i="3"/>
  <c r="H46" i="3"/>
  <c r="G46" i="3"/>
  <c r="F46" i="5" s="1"/>
  <c r="F46" i="3"/>
  <c r="E46" i="5" s="1"/>
  <c r="E46" i="3"/>
  <c r="D46" i="3"/>
  <c r="D46" i="5" s="1"/>
  <c r="C46" i="3"/>
  <c r="C46" i="5" s="1"/>
  <c r="B46" i="3"/>
  <c r="B46" i="5" s="1"/>
  <c r="A46" i="3"/>
  <c r="A46" i="5" s="1"/>
  <c r="X45" i="3"/>
  <c r="G45" i="5" s="1"/>
  <c r="H45" i="5" s="1"/>
  <c r="K45" i="3"/>
  <c r="J45" i="5" s="1"/>
  <c r="J45" i="3"/>
  <c r="I45" i="3"/>
  <c r="H45" i="3"/>
  <c r="G45" i="3"/>
  <c r="F45" i="5" s="1"/>
  <c r="F45" i="3"/>
  <c r="E45" i="5" s="1"/>
  <c r="E45" i="3"/>
  <c r="D45" i="3"/>
  <c r="D45" i="5" s="1"/>
  <c r="C45" i="3"/>
  <c r="C45" i="5" s="1"/>
  <c r="B45" i="3"/>
  <c r="B45" i="4" s="1"/>
  <c r="A45" i="3"/>
  <c r="A45" i="5" s="1"/>
  <c r="X44" i="3"/>
  <c r="G44" i="5" s="1"/>
  <c r="H44" i="5" s="1"/>
  <c r="K44" i="3"/>
  <c r="J44" i="5" s="1"/>
  <c r="J44" i="3"/>
  <c r="I44" i="3"/>
  <c r="H44" i="3"/>
  <c r="G44" i="3"/>
  <c r="F44" i="5" s="1"/>
  <c r="F44" i="3"/>
  <c r="E44" i="5" s="1"/>
  <c r="E44" i="3"/>
  <c r="D44" i="3"/>
  <c r="D44" i="5" s="1"/>
  <c r="C44" i="3"/>
  <c r="C44" i="5" s="1"/>
  <c r="B44" i="3"/>
  <c r="B44" i="5" s="1"/>
  <c r="A44" i="3"/>
  <c r="X43" i="3"/>
  <c r="G43" i="5" s="1"/>
  <c r="H43" i="5" s="1"/>
  <c r="K43" i="3"/>
  <c r="J43" i="5" s="1"/>
  <c r="J43" i="3"/>
  <c r="I43" i="3"/>
  <c r="H43" i="3"/>
  <c r="G43" i="3"/>
  <c r="E43" i="4" s="1"/>
  <c r="F43" i="3"/>
  <c r="E43" i="5" s="1"/>
  <c r="E43" i="3"/>
  <c r="D43" i="3"/>
  <c r="D43" i="5" s="1"/>
  <c r="C43" i="3"/>
  <c r="C43" i="5" s="1"/>
  <c r="B43" i="3"/>
  <c r="B43" i="5" s="1"/>
  <c r="A43" i="3"/>
  <c r="A43" i="5" s="1"/>
  <c r="X42" i="3"/>
  <c r="G42" i="5" s="1"/>
  <c r="K42" i="3"/>
  <c r="J42" i="5" s="1"/>
  <c r="J42" i="3"/>
  <c r="I42" i="3"/>
  <c r="H42" i="3"/>
  <c r="G42" i="3"/>
  <c r="F42" i="5" s="1"/>
  <c r="F42" i="3"/>
  <c r="Z42" i="3" s="1"/>
  <c r="E42" i="3"/>
  <c r="D42" i="3"/>
  <c r="D42" i="5" s="1"/>
  <c r="C42" i="3"/>
  <c r="C42" i="5" s="1"/>
  <c r="B42" i="3"/>
  <c r="B42" i="5" s="1"/>
  <c r="A42" i="3"/>
  <c r="A42" i="5" s="1"/>
  <c r="X41" i="3"/>
  <c r="G41" i="5" s="1"/>
  <c r="K41" i="3"/>
  <c r="N41" i="4" s="1"/>
  <c r="J41" i="3"/>
  <c r="I41" i="3"/>
  <c r="H41" i="3"/>
  <c r="G41" i="3"/>
  <c r="F41" i="5" s="1"/>
  <c r="F41" i="3"/>
  <c r="E41" i="5" s="1"/>
  <c r="E41" i="3"/>
  <c r="D41" i="3"/>
  <c r="D41" i="5" s="1"/>
  <c r="C41" i="3"/>
  <c r="C41" i="5" s="1"/>
  <c r="B41" i="3"/>
  <c r="B41" i="5" s="1"/>
  <c r="A41" i="3"/>
  <c r="A41" i="5" s="1"/>
  <c r="AB40" i="3"/>
  <c r="X40" i="3"/>
  <c r="G40" i="5" s="1"/>
  <c r="K40" i="3"/>
  <c r="J40" i="5" s="1"/>
  <c r="J40" i="3"/>
  <c r="I40" i="3"/>
  <c r="H40" i="3"/>
  <c r="G40" i="3"/>
  <c r="F40" i="5" s="1"/>
  <c r="F40" i="3"/>
  <c r="E40" i="5" s="1"/>
  <c r="E40" i="3"/>
  <c r="D40" i="3"/>
  <c r="C40" i="4" s="1"/>
  <c r="C40" i="3"/>
  <c r="C40" i="5" s="1"/>
  <c r="B40" i="3"/>
  <c r="B40" i="5" s="1"/>
  <c r="A40" i="3"/>
  <c r="A40" i="5" s="1"/>
  <c r="AB39" i="3"/>
  <c r="X39" i="3"/>
  <c r="G39" i="5" s="1"/>
  <c r="K39" i="3"/>
  <c r="J39" i="5" s="1"/>
  <c r="J39" i="3"/>
  <c r="I39" i="3"/>
  <c r="H39" i="3"/>
  <c r="G39" i="3"/>
  <c r="F39" i="5" s="1"/>
  <c r="F39" i="3"/>
  <c r="E39" i="5" s="1"/>
  <c r="E39" i="3"/>
  <c r="D39" i="3"/>
  <c r="D39" i="5" s="1"/>
  <c r="C39" i="3"/>
  <c r="C39" i="5" s="1"/>
  <c r="B39" i="3"/>
  <c r="B39" i="5" s="1"/>
  <c r="A39" i="3"/>
  <c r="A39" i="5" s="1"/>
  <c r="X38" i="3"/>
  <c r="G38" i="5" s="1"/>
  <c r="H38" i="5" s="1"/>
  <c r="K38" i="3"/>
  <c r="J38" i="5" s="1"/>
  <c r="J38" i="3"/>
  <c r="I38" i="3"/>
  <c r="H38" i="3"/>
  <c r="G38" i="3"/>
  <c r="F38" i="5" s="1"/>
  <c r="F38" i="3"/>
  <c r="E38" i="5" s="1"/>
  <c r="E38" i="3"/>
  <c r="D38" i="3"/>
  <c r="D38" i="5" s="1"/>
  <c r="C38" i="3"/>
  <c r="C38" i="5" s="1"/>
  <c r="B38" i="3"/>
  <c r="B38" i="5" s="1"/>
  <c r="A38" i="3"/>
  <c r="A38" i="5" s="1"/>
  <c r="X37" i="3"/>
  <c r="G37" i="5" s="1"/>
  <c r="H37" i="5" s="1"/>
  <c r="K37" i="3"/>
  <c r="J37" i="5" s="1"/>
  <c r="J37" i="3"/>
  <c r="I37" i="3"/>
  <c r="H37" i="3"/>
  <c r="G37" i="3"/>
  <c r="F37" i="5" s="1"/>
  <c r="F37" i="3"/>
  <c r="E37" i="5" s="1"/>
  <c r="E37" i="3"/>
  <c r="D37" i="3"/>
  <c r="D37" i="5" s="1"/>
  <c r="C37" i="3"/>
  <c r="C37" i="5" s="1"/>
  <c r="B37" i="3"/>
  <c r="B37" i="5" s="1"/>
  <c r="A37" i="3"/>
  <c r="A37" i="5" s="1"/>
  <c r="X36" i="3"/>
  <c r="G36" i="5" s="1"/>
  <c r="H36" i="5" s="1"/>
  <c r="K36" i="3"/>
  <c r="J36" i="5" s="1"/>
  <c r="J36" i="3"/>
  <c r="I36" i="3"/>
  <c r="H36" i="3"/>
  <c r="G36" i="3"/>
  <c r="F36" i="5" s="1"/>
  <c r="F36" i="3"/>
  <c r="E36" i="5" s="1"/>
  <c r="E36" i="3"/>
  <c r="D36" i="3"/>
  <c r="D36" i="5" s="1"/>
  <c r="C36" i="3"/>
  <c r="C36" i="5" s="1"/>
  <c r="B36" i="3"/>
  <c r="B36" i="5" s="1"/>
  <c r="A36" i="3"/>
  <c r="X35" i="3"/>
  <c r="G35" i="5" s="1"/>
  <c r="H35" i="5" s="1"/>
  <c r="K35" i="3"/>
  <c r="J35" i="5" s="1"/>
  <c r="J35" i="3"/>
  <c r="I35" i="3"/>
  <c r="H35" i="3"/>
  <c r="G35" i="3"/>
  <c r="F35" i="5" s="1"/>
  <c r="F35" i="3"/>
  <c r="E35" i="5" s="1"/>
  <c r="E35" i="3"/>
  <c r="D35" i="3"/>
  <c r="D35" i="5" s="1"/>
  <c r="C35" i="3"/>
  <c r="C35" i="5" s="1"/>
  <c r="B35" i="3"/>
  <c r="B35" i="5" s="1"/>
  <c r="A35" i="3"/>
  <c r="A35" i="5" s="1"/>
  <c r="X34" i="3"/>
  <c r="G34" i="5" s="1"/>
  <c r="K34" i="3"/>
  <c r="J34" i="5" s="1"/>
  <c r="J34" i="3"/>
  <c r="I34" i="3"/>
  <c r="H34" i="3"/>
  <c r="G34" i="3"/>
  <c r="F34" i="5" s="1"/>
  <c r="F34" i="3"/>
  <c r="E34" i="5" s="1"/>
  <c r="E34" i="3"/>
  <c r="D34" i="3"/>
  <c r="D34" i="5" s="1"/>
  <c r="C34" i="3"/>
  <c r="C34" i="5" s="1"/>
  <c r="B34" i="3"/>
  <c r="B34" i="5" s="1"/>
  <c r="A34" i="3"/>
  <c r="A34" i="5" s="1"/>
  <c r="Z33" i="3"/>
  <c r="X33" i="3"/>
  <c r="G33" i="5" s="1"/>
  <c r="K33" i="3"/>
  <c r="J33" i="5" s="1"/>
  <c r="J33" i="3"/>
  <c r="I33" i="3"/>
  <c r="H33" i="3"/>
  <c r="G33" i="3"/>
  <c r="F33" i="5" s="1"/>
  <c r="F33" i="3"/>
  <c r="E33" i="5" s="1"/>
  <c r="E33" i="3"/>
  <c r="D33" i="3"/>
  <c r="D33" i="5" s="1"/>
  <c r="C33" i="3"/>
  <c r="C33" i="5" s="1"/>
  <c r="B33" i="3"/>
  <c r="B33" i="5" s="1"/>
  <c r="A33" i="3"/>
  <c r="A33" i="5" s="1"/>
  <c r="AB32" i="3"/>
  <c r="Z32" i="3"/>
  <c r="X32" i="3"/>
  <c r="G32" i="5" s="1"/>
  <c r="K32" i="3"/>
  <c r="J32" i="5" s="1"/>
  <c r="J32" i="3"/>
  <c r="I32" i="3"/>
  <c r="H32" i="3"/>
  <c r="G32" i="3"/>
  <c r="F32" i="5" s="1"/>
  <c r="F32" i="3"/>
  <c r="E32" i="5" s="1"/>
  <c r="E32" i="3"/>
  <c r="D32" i="3"/>
  <c r="D32" i="5" s="1"/>
  <c r="C32" i="3"/>
  <c r="C32" i="5" s="1"/>
  <c r="B32" i="3"/>
  <c r="B32" i="5" s="1"/>
  <c r="A32" i="3"/>
  <c r="A32" i="5" s="1"/>
  <c r="AB31" i="3"/>
  <c r="X31" i="3"/>
  <c r="G31" i="5" s="1"/>
  <c r="K31" i="3"/>
  <c r="J31" i="5" s="1"/>
  <c r="J31" i="3"/>
  <c r="I31" i="3"/>
  <c r="H31" i="3"/>
  <c r="G31" i="3"/>
  <c r="F31" i="5" s="1"/>
  <c r="F31" i="3"/>
  <c r="E31" i="5" s="1"/>
  <c r="E31" i="3"/>
  <c r="D31" i="3"/>
  <c r="D31" i="5" s="1"/>
  <c r="C31" i="3"/>
  <c r="C31" i="5" s="1"/>
  <c r="B31" i="3"/>
  <c r="B31" i="5" s="1"/>
  <c r="A31" i="3"/>
  <c r="A31" i="5" s="1"/>
  <c r="AB30" i="3"/>
  <c r="X30" i="3"/>
  <c r="G30" i="5" s="1"/>
  <c r="H30" i="5" s="1"/>
  <c r="K30" i="3"/>
  <c r="J30" i="5" s="1"/>
  <c r="J30" i="3"/>
  <c r="I30" i="3"/>
  <c r="H30" i="3"/>
  <c r="G30" i="3"/>
  <c r="F30" i="5" s="1"/>
  <c r="F30" i="3"/>
  <c r="E30" i="5" s="1"/>
  <c r="E30" i="3"/>
  <c r="D30" i="3"/>
  <c r="D30" i="5" s="1"/>
  <c r="C30" i="3"/>
  <c r="C30" i="5" s="1"/>
  <c r="B30" i="3"/>
  <c r="B30" i="5" s="1"/>
  <c r="A30" i="3"/>
  <c r="A30" i="5" s="1"/>
  <c r="X29" i="3"/>
  <c r="G29" i="5" s="1"/>
  <c r="H29" i="5" s="1"/>
  <c r="K29" i="3"/>
  <c r="J29" i="5" s="1"/>
  <c r="J29" i="3"/>
  <c r="I29" i="3"/>
  <c r="H29" i="3"/>
  <c r="G29" i="3"/>
  <c r="F29" i="5" s="1"/>
  <c r="F29" i="3"/>
  <c r="E29" i="5" s="1"/>
  <c r="E29" i="3"/>
  <c r="D29" i="3"/>
  <c r="D29" i="5" s="1"/>
  <c r="C29" i="3"/>
  <c r="C29" i="5" s="1"/>
  <c r="B29" i="3"/>
  <c r="B29" i="4" s="1"/>
  <c r="A29" i="3"/>
  <c r="A29" i="5" s="1"/>
  <c r="X28" i="3"/>
  <c r="G28" i="5" s="1"/>
  <c r="H28" i="5" s="1"/>
  <c r="K28" i="3"/>
  <c r="J28" i="5" s="1"/>
  <c r="J28" i="3"/>
  <c r="I28" i="3"/>
  <c r="H28" i="3"/>
  <c r="G28" i="3"/>
  <c r="F28" i="5" s="1"/>
  <c r="F28" i="3"/>
  <c r="E28" i="5" s="1"/>
  <c r="E28" i="3"/>
  <c r="D28" i="3"/>
  <c r="D28" i="5" s="1"/>
  <c r="C28" i="3"/>
  <c r="C28" i="5" s="1"/>
  <c r="B28" i="3"/>
  <c r="B28" i="5" s="1"/>
  <c r="A28" i="3"/>
  <c r="Y27" i="3"/>
  <c r="X27" i="3"/>
  <c r="G27" i="5" s="1"/>
  <c r="H27" i="5" s="1"/>
  <c r="K27" i="3"/>
  <c r="J27" i="5" s="1"/>
  <c r="J27" i="3"/>
  <c r="I27" i="3"/>
  <c r="H27" i="3"/>
  <c r="G27" i="3"/>
  <c r="E27" i="4" s="1"/>
  <c r="F27" i="3"/>
  <c r="E27" i="5" s="1"/>
  <c r="E27" i="3"/>
  <c r="D27" i="3"/>
  <c r="D27" i="5" s="1"/>
  <c r="C27" i="3"/>
  <c r="C27" i="5" s="1"/>
  <c r="B27" i="3"/>
  <c r="B27" i="5" s="1"/>
  <c r="A27" i="3"/>
  <c r="A27" i="5" s="1"/>
  <c r="X26" i="3"/>
  <c r="G26" i="5" s="1"/>
  <c r="K26" i="3"/>
  <c r="J26" i="5" s="1"/>
  <c r="J26" i="3"/>
  <c r="I26" i="3"/>
  <c r="H26" i="3"/>
  <c r="G26" i="3"/>
  <c r="F26" i="5" s="1"/>
  <c r="F26" i="3"/>
  <c r="E26" i="5" s="1"/>
  <c r="E26" i="3"/>
  <c r="D26" i="3"/>
  <c r="D26" i="5" s="1"/>
  <c r="C26" i="3"/>
  <c r="C26" i="5" s="1"/>
  <c r="B26" i="3"/>
  <c r="B26" i="5" s="1"/>
  <c r="A26" i="3"/>
  <c r="A26" i="5" s="1"/>
  <c r="X25" i="3"/>
  <c r="G25" i="5" s="1"/>
  <c r="K25" i="3"/>
  <c r="J25" i="5" s="1"/>
  <c r="J25" i="3"/>
  <c r="I25" i="3"/>
  <c r="H25" i="3"/>
  <c r="G25" i="3"/>
  <c r="F25" i="5" s="1"/>
  <c r="F25" i="3"/>
  <c r="E25" i="5" s="1"/>
  <c r="E25" i="3"/>
  <c r="D25" i="3"/>
  <c r="D25" i="5" s="1"/>
  <c r="C25" i="3"/>
  <c r="C25" i="5" s="1"/>
  <c r="B25" i="3"/>
  <c r="B25" i="5" s="1"/>
  <c r="A25" i="3"/>
  <c r="A25" i="5" s="1"/>
  <c r="AB24" i="3"/>
  <c r="X24" i="3"/>
  <c r="G24" i="5" s="1"/>
  <c r="K24" i="3"/>
  <c r="J24" i="5" s="1"/>
  <c r="J24" i="3"/>
  <c r="I24" i="3"/>
  <c r="H24" i="3"/>
  <c r="G24" i="3"/>
  <c r="F24" i="5" s="1"/>
  <c r="F24" i="3"/>
  <c r="E24" i="5" s="1"/>
  <c r="E24" i="3"/>
  <c r="D24" i="3"/>
  <c r="D24" i="5" s="1"/>
  <c r="C24" i="3"/>
  <c r="C24" i="5" s="1"/>
  <c r="B24" i="3"/>
  <c r="B24" i="5" s="1"/>
  <c r="A24" i="3"/>
  <c r="A24" i="5" s="1"/>
  <c r="AB23" i="3"/>
  <c r="X23" i="3"/>
  <c r="G23" i="5" s="1"/>
  <c r="K23" i="3"/>
  <c r="J23" i="5" s="1"/>
  <c r="J23" i="3"/>
  <c r="I23" i="3"/>
  <c r="H23" i="3"/>
  <c r="G23" i="3"/>
  <c r="F23" i="5" s="1"/>
  <c r="F23" i="3"/>
  <c r="E23" i="5" s="1"/>
  <c r="E23" i="3"/>
  <c r="D23" i="3"/>
  <c r="D23" i="5" s="1"/>
  <c r="C23" i="3"/>
  <c r="C23" i="5" s="1"/>
  <c r="B23" i="3"/>
  <c r="B23" i="5" s="1"/>
  <c r="A23" i="3"/>
  <c r="A23" i="5" s="1"/>
  <c r="X22" i="3"/>
  <c r="G22" i="5" s="1"/>
  <c r="H22" i="5" s="1"/>
  <c r="K22" i="3"/>
  <c r="J22" i="5" s="1"/>
  <c r="J22" i="3"/>
  <c r="I22" i="3"/>
  <c r="H22" i="3"/>
  <c r="G22" i="3"/>
  <c r="F22" i="5" s="1"/>
  <c r="F22" i="3"/>
  <c r="E22" i="5" s="1"/>
  <c r="E22" i="3"/>
  <c r="D22" i="3"/>
  <c r="D22" i="5" s="1"/>
  <c r="C22" i="3"/>
  <c r="C22" i="5" s="1"/>
  <c r="B22" i="3"/>
  <c r="B22" i="5" s="1"/>
  <c r="A22" i="3"/>
  <c r="A22" i="5" s="1"/>
  <c r="AB21" i="3"/>
  <c r="X21" i="3"/>
  <c r="G21" i="5" s="1"/>
  <c r="H21" i="5" s="1"/>
  <c r="K21" i="3"/>
  <c r="J21" i="5" s="1"/>
  <c r="J21" i="3"/>
  <c r="I21" i="3"/>
  <c r="H21" i="3"/>
  <c r="G21" i="3"/>
  <c r="F21" i="5" s="1"/>
  <c r="F21" i="3"/>
  <c r="E21" i="5" s="1"/>
  <c r="E21" i="3"/>
  <c r="D21" i="3"/>
  <c r="D21" i="5" s="1"/>
  <c r="C21" i="3"/>
  <c r="C21" i="5" s="1"/>
  <c r="B21" i="3"/>
  <c r="B21" i="5" s="1"/>
  <c r="A21" i="3"/>
  <c r="A21" i="5" s="1"/>
  <c r="X20" i="3"/>
  <c r="G20" i="5" s="1"/>
  <c r="H20" i="5" s="1"/>
  <c r="K20" i="3"/>
  <c r="J20" i="5" s="1"/>
  <c r="J20" i="3"/>
  <c r="I20" i="3"/>
  <c r="H20" i="3"/>
  <c r="G20" i="3"/>
  <c r="F20" i="5" s="1"/>
  <c r="F20" i="3"/>
  <c r="E20" i="5" s="1"/>
  <c r="E20" i="3"/>
  <c r="D20" i="3"/>
  <c r="D20" i="5" s="1"/>
  <c r="C20" i="3"/>
  <c r="C20" i="5" s="1"/>
  <c r="B20" i="3"/>
  <c r="B20" i="5" s="1"/>
  <c r="A20" i="3"/>
  <c r="X19" i="3"/>
  <c r="G19" i="5" s="1"/>
  <c r="H19" i="5" s="1"/>
  <c r="K19" i="3"/>
  <c r="J19" i="5" s="1"/>
  <c r="J19" i="3"/>
  <c r="I19" i="3"/>
  <c r="H19" i="3"/>
  <c r="G19" i="3"/>
  <c r="F19" i="5" s="1"/>
  <c r="F19" i="3"/>
  <c r="E19" i="5" s="1"/>
  <c r="E19" i="3"/>
  <c r="D19" i="3"/>
  <c r="D19" i="5" s="1"/>
  <c r="C19" i="3"/>
  <c r="C19" i="5" s="1"/>
  <c r="B19" i="3"/>
  <c r="B19" i="5" s="1"/>
  <c r="A19" i="3"/>
  <c r="A19" i="5" s="1"/>
  <c r="X18" i="3"/>
  <c r="G18" i="5" s="1"/>
  <c r="K18" i="3"/>
  <c r="J18" i="5" s="1"/>
  <c r="J18" i="3"/>
  <c r="I18" i="3"/>
  <c r="H18" i="3"/>
  <c r="G18" i="3"/>
  <c r="F18" i="5" s="1"/>
  <c r="F18" i="3"/>
  <c r="D18" i="4" s="1"/>
  <c r="E18" i="3"/>
  <c r="D18" i="3"/>
  <c r="D18" i="5" s="1"/>
  <c r="C18" i="3"/>
  <c r="C18" i="5" s="1"/>
  <c r="B18" i="3"/>
  <c r="B18" i="5" s="1"/>
  <c r="A18" i="3"/>
  <c r="A18" i="5" s="1"/>
  <c r="Z17" i="3"/>
  <c r="X17" i="3"/>
  <c r="G17" i="5" s="1"/>
  <c r="K17" i="3"/>
  <c r="J17" i="5" s="1"/>
  <c r="J17" i="3"/>
  <c r="I17" i="3"/>
  <c r="H17" i="3"/>
  <c r="G17" i="3"/>
  <c r="F17" i="5" s="1"/>
  <c r="F17" i="3"/>
  <c r="E17" i="5" s="1"/>
  <c r="E17" i="3"/>
  <c r="D17" i="3"/>
  <c r="D17" i="5" s="1"/>
  <c r="C17" i="3"/>
  <c r="C17" i="5" s="1"/>
  <c r="B17" i="3"/>
  <c r="B17" i="5" s="1"/>
  <c r="A17" i="3"/>
  <c r="A17" i="5" s="1"/>
  <c r="AB16" i="3"/>
  <c r="AA16" i="3"/>
  <c r="Z16" i="3"/>
  <c r="Y16" i="3"/>
  <c r="X16" i="3"/>
  <c r="G16" i="5" s="1"/>
  <c r="K16" i="3"/>
  <c r="J16" i="5" s="1"/>
  <c r="J16" i="3"/>
  <c r="I16" i="3"/>
  <c r="H16" i="3"/>
  <c r="G16" i="3"/>
  <c r="F16" i="5" s="1"/>
  <c r="F16" i="3"/>
  <c r="E16" i="5" s="1"/>
  <c r="E16" i="3"/>
  <c r="D16" i="3"/>
  <c r="D16" i="5" s="1"/>
  <c r="C16" i="3"/>
  <c r="C16" i="5" s="1"/>
  <c r="B16" i="3"/>
  <c r="B16" i="5" s="1"/>
  <c r="A16" i="3"/>
  <c r="A16" i="5" s="1"/>
  <c r="AB15" i="3"/>
  <c r="X15" i="3"/>
  <c r="G15" i="5" s="1"/>
  <c r="K15" i="3"/>
  <c r="J15" i="5" s="1"/>
  <c r="J15" i="3"/>
  <c r="I15" i="3"/>
  <c r="H15" i="3"/>
  <c r="G15" i="3"/>
  <c r="F15" i="5" s="1"/>
  <c r="F15" i="3"/>
  <c r="E15" i="5" s="1"/>
  <c r="E15" i="3"/>
  <c r="D15" i="3"/>
  <c r="D15" i="5" s="1"/>
  <c r="C15" i="3"/>
  <c r="C15" i="5" s="1"/>
  <c r="B15" i="3"/>
  <c r="B15" i="5" s="1"/>
  <c r="A15" i="3"/>
  <c r="A15" i="5" s="1"/>
  <c r="AB14" i="3"/>
  <c r="AD14" i="3" s="1"/>
  <c r="X14" i="3"/>
  <c r="G14" i="5" s="1"/>
  <c r="H14" i="5" s="1"/>
  <c r="K14" i="3"/>
  <c r="J14" i="5" s="1"/>
  <c r="J14" i="3"/>
  <c r="I14" i="3"/>
  <c r="H14" i="3"/>
  <c r="G14" i="3"/>
  <c r="F14" i="5" s="1"/>
  <c r="F14" i="3"/>
  <c r="E14" i="5" s="1"/>
  <c r="E14" i="3"/>
  <c r="D14" i="3"/>
  <c r="D14" i="5" s="1"/>
  <c r="C14" i="3"/>
  <c r="C14" i="5" s="1"/>
  <c r="B14" i="3"/>
  <c r="B14" i="5" s="1"/>
  <c r="A14" i="3"/>
  <c r="A14" i="5" s="1"/>
  <c r="X13" i="3"/>
  <c r="G13" i="5" s="1"/>
  <c r="H13" i="5" s="1"/>
  <c r="K13" i="3"/>
  <c r="J13" i="5" s="1"/>
  <c r="J13" i="3"/>
  <c r="I13" i="3"/>
  <c r="H13" i="3"/>
  <c r="G13" i="3"/>
  <c r="F13" i="5" s="1"/>
  <c r="F13" i="3"/>
  <c r="E13" i="5" s="1"/>
  <c r="E13" i="3"/>
  <c r="D13" i="3"/>
  <c r="D13" i="5" s="1"/>
  <c r="C13" i="3"/>
  <c r="C13" i="5" s="1"/>
  <c r="B13" i="3"/>
  <c r="B13" i="4" s="1"/>
  <c r="A13" i="3"/>
  <c r="A13" i="5" s="1"/>
  <c r="X12" i="3"/>
  <c r="G12" i="5" s="1"/>
  <c r="H12" i="5" s="1"/>
  <c r="K12" i="3"/>
  <c r="J12" i="5" s="1"/>
  <c r="J12" i="3"/>
  <c r="I12" i="3"/>
  <c r="H12" i="3"/>
  <c r="G12" i="3"/>
  <c r="F12" i="5" s="1"/>
  <c r="F12" i="3"/>
  <c r="E12" i="5" s="1"/>
  <c r="E12" i="3"/>
  <c r="D12" i="3"/>
  <c r="D12" i="5" s="1"/>
  <c r="C12" i="3"/>
  <c r="C12" i="5" s="1"/>
  <c r="B12" i="3"/>
  <c r="B12" i="5" s="1"/>
  <c r="A12" i="3"/>
  <c r="A12" i="5" s="1"/>
  <c r="X11" i="3"/>
  <c r="G11" i="5" s="1"/>
  <c r="H11" i="5" s="1"/>
  <c r="K11" i="3"/>
  <c r="J11" i="5" s="1"/>
  <c r="J11" i="3"/>
  <c r="I11" i="3"/>
  <c r="H11" i="3"/>
  <c r="G11" i="3"/>
  <c r="F11" i="5" s="1"/>
  <c r="F11" i="3"/>
  <c r="E11" i="5" s="1"/>
  <c r="E11" i="3"/>
  <c r="D11" i="3"/>
  <c r="D11" i="5" s="1"/>
  <c r="C11" i="3"/>
  <c r="C11" i="5" s="1"/>
  <c r="B11" i="3"/>
  <c r="B11" i="5" s="1"/>
  <c r="A11" i="3"/>
  <c r="A11" i="5" s="1"/>
  <c r="X10" i="3"/>
  <c r="G10" i="5" s="1"/>
  <c r="K10" i="3"/>
  <c r="J10" i="5" s="1"/>
  <c r="J10" i="3"/>
  <c r="I10" i="3"/>
  <c r="H10" i="3"/>
  <c r="G10" i="3"/>
  <c r="F10" i="5" s="1"/>
  <c r="F10" i="3"/>
  <c r="E10" i="5" s="1"/>
  <c r="E10" i="3"/>
  <c r="D10" i="3"/>
  <c r="D10" i="5" s="1"/>
  <c r="C10" i="3"/>
  <c r="C10" i="5" s="1"/>
  <c r="B10" i="3"/>
  <c r="B10" i="5" s="1"/>
  <c r="A10" i="3"/>
  <c r="A10" i="5" s="1"/>
  <c r="X9" i="3"/>
  <c r="G9" i="5" s="1"/>
  <c r="K9" i="3"/>
  <c r="N9" i="4" s="1"/>
  <c r="J9" i="3"/>
  <c r="I9" i="3"/>
  <c r="H9" i="3"/>
  <c r="G9" i="3"/>
  <c r="F9" i="5" s="1"/>
  <c r="F9" i="3"/>
  <c r="E9" i="5" s="1"/>
  <c r="E9" i="3"/>
  <c r="D9" i="3"/>
  <c r="D9" i="5" s="1"/>
  <c r="C9" i="3"/>
  <c r="C9" i="5" s="1"/>
  <c r="B9" i="3"/>
  <c r="B9" i="5" s="1"/>
  <c r="A9" i="3"/>
  <c r="A9" i="5" s="1"/>
  <c r="AB8" i="3"/>
  <c r="X8" i="3"/>
  <c r="G8" i="5" s="1"/>
  <c r="K8" i="3"/>
  <c r="J8" i="5" s="1"/>
  <c r="J8" i="3"/>
  <c r="I8" i="3"/>
  <c r="H8" i="3"/>
  <c r="G8" i="3"/>
  <c r="F8" i="5" s="1"/>
  <c r="F8" i="3"/>
  <c r="E8" i="5" s="1"/>
  <c r="E8" i="3"/>
  <c r="D8" i="3"/>
  <c r="C8" i="4" s="1"/>
  <c r="C8" i="3"/>
  <c r="C8" i="5" s="1"/>
  <c r="B8" i="3"/>
  <c r="B8" i="5" s="1"/>
  <c r="A8" i="3"/>
  <c r="A8" i="5" s="1"/>
  <c r="AB7" i="3"/>
  <c r="Z7" i="3"/>
  <c r="X7" i="3"/>
  <c r="G7" i="5" s="1"/>
  <c r="K7" i="3"/>
  <c r="J7" i="5" s="1"/>
  <c r="J7" i="3"/>
  <c r="I7" i="3"/>
  <c r="H7" i="3"/>
  <c r="G7" i="3"/>
  <c r="F7" i="5" s="1"/>
  <c r="F7" i="3"/>
  <c r="E7" i="5" s="1"/>
  <c r="E7" i="3"/>
  <c r="D7" i="3"/>
  <c r="D7" i="5" s="1"/>
  <c r="C7" i="3"/>
  <c r="C7" i="5" s="1"/>
  <c r="B7" i="3"/>
  <c r="B7" i="5" s="1"/>
  <c r="A7" i="3"/>
  <c r="A7" i="5" s="1"/>
  <c r="AB6" i="3"/>
  <c r="X6" i="3"/>
  <c r="G6" i="5" s="1"/>
  <c r="H6" i="5" s="1"/>
  <c r="K6" i="3"/>
  <c r="J6" i="5" s="1"/>
  <c r="J6" i="3"/>
  <c r="I6" i="3"/>
  <c r="H6" i="3"/>
  <c r="G6" i="3"/>
  <c r="F6" i="5" s="1"/>
  <c r="F6" i="3"/>
  <c r="E6" i="5" s="1"/>
  <c r="E6" i="3"/>
  <c r="D6" i="3"/>
  <c r="D6" i="5" s="1"/>
  <c r="C6" i="3"/>
  <c r="C6" i="5" s="1"/>
  <c r="B6" i="3"/>
  <c r="B6" i="5" s="1"/>
  <c r="A6" i="3"/>
  <c r="A6" i="5" s="1"/>
  <c r="X5" i="3"/>
  <c r="G5" i="5" s="1"/>
  <c r="K5" i="3"/>
  <c r="J5" i="5" s="1"/>
  <c r="J5" i="3"/>
  <c r="I5" i="3"/>
  <c r="H5" i="3"/>
  <c r="G5" i="3"/>
  <c r="F5" i="5" s="1"/>
  <c r="F5" i="3"/>
  <c r="E5" i="5" s="1"/>
  <c r="E5" i="3"/>
  <c r="D5" i="3"/>
  <c r="D5" i="5" s="1"/>
  <c r="C5" i="3"/>
  <c r="C5" i="5" s="1"/>
  <c r="B5" i="3"/>
  <c r="A5" i="3"/>
  <c r="A5" i="5" s="1"/>
  <c r="A9" i="1"/>
  <c r="B6" i="1"/>
  <c r="B5" i="1"/>
  <c r="Y99" i="3" s="1"/>
  <c r="H5" i="5" l="1"/>
  <c r="Y43" i="3"/>
  <c r="AA43" i="3" s="1"/>
  <c r="Y26" i="3"/>
  <c r="Y91" i="3"/>
  <c r="AA91" i="3" s="1"/>
  <c r="Y40" i="3"/>
  <c r="AA40" i="3" s="1"/>
  <c r="Y87" i="3"/>
  <c r="AA87" i="3" s="1"/>
  <c r="Y24" i="3"/>
  <c r="AA24" i="3" s="1"/>
  <c r="Y72" i="3"/>
  <c r="AA72" i="3" s="1"/>
  <c r="Y49" i="3"/>
  <c r="AA49" i="3" s="1"/>
  <c r="Y71" i="3"/>
  <c r="AA71" i="3" s="1"/>
  <c r="Y35" i="3"/>
  <c r="Y34" i="3"/>
  <c r="AA34" i="3" s="1"/>
  <c r="Y19" i="3"/>
  <c r="AA19" i="3" s="1"/>
  <c r="Y33" i="3"/>
  <c r="AA33" i="3" s="1"/>
  <c r="Y56" i="3"/>
  <c r="AA56" i="3" s="1"/>
  <c r="Y18" i="3"/>
  <c r="AA18" i="3" s="1"/>
  <c r="Y55" i="3"/>
  <c r="AA55" i="3" s="1"/>
  <c r="Y8" i="3"/>
  <c r="AA8" i="3" s="1"/>
  <c r="Y11" i="3"/>
  <c r="AA11" i="3" s="1"/>
  <c r="Y17" i="3"/>
  <c r="AA17" i="3" s="1"/>
  <c r="Y88" i="3"/>
  <c r="AA88" i="3" s="1"/>
  <c r="I14" i="5"/>
  <c r="O14" i="4"/>
  <c r="H85" i="5"/>
  <c r="H7" i="5"/>
  <c r="Z6" i="3"/>
  <c r="Y7" i="3"/>
  <c r="AA7" i="3" s="1"/>
  <c r="H8" i="5"/>
  <c r="AB20" i="3"/>
  <c r="Z22" i="3"/>
  <c r="Y23" i="3"/>
  <c r="AA23" i="3" s="1"/>
  <c r="H24" i="5"/>
  <c r="AB36" i="3"/>
  <c r="Z38" i="3"/>
  <c r="Y39" i="3"/>
  <c r="AA39" i="3" s="1"/>
  <c r="H40" i="5"/>
  <c r="AB52" i="3"/>
  <c r="Z54" i="3"/>
  <c r="H56" i="5"/>
  <c r="F61" i="5"/>
  <c r="E61" i="4"/>
  <c r="B66" i="4"/>
  <c r="B66" i="5"/>
  <c r="A67" i="4"/>
  <c r="A67" i="5"/>
  <c r="AB68" i="3"/>
  <c r="Z70" i="3"/>
  <c r="F77" i="5"/>
  <c r="E77" i="4"/>
  <c r="B82" i="4"/>
  <c r="B82" i="5"/>
  <c r="A83" i="4"/>
  <c r="A83" i="5"/>
  <c r="AB84" i="3"/>
  <c r="Z86" i="3"/>
  <c r="F93" i="5"/>
  <c r="E93" i="4"/>
  <c r="B98" i="4"/>
  <c r="B98" i="5"/>
  <c r="A99" i="4"/>
  <c r="A99" i="5"/>
  <c r="AB100" i="3"/>
  <c r="Z102" i="3"/>
  <c r="Y103" i="3"/>
  <c r="AA103" i="3" s="1"/>
  <c r="E7" i="4"/>
  <c r="N8" i="4"/>
  <c r="D10" i="4"/>
  <c r="C13" i="4"/>
  <c r="B16" i="4"/>
  <c r="A19" i="4"/>
  <c r="E23" i="4"/>
  <c r="N24" i="4"/>
  <c r="D26" i="4"/>
  <c r="C29" i="4"/>
  <c r="B32" i="4"/>
  <c r="A35" i="4"/>
  <c r="E39" i="4"/>
  <c r="N40" i="4"/>
  <c r="D42" i="4"/>
  <c r="C45" i="4"/>
  <c r="B48" i="4"/>
  <c r="A51" i="4"/>
  <c r="C54" i="4"/>
  <c r="D62" i="4"/>
  <c r="N64" i="4"/>
  <c r="A71" i="4"/>
  <c r="E80" i="4"/>
  <c r="C86" i="4"/>
  <c r="E95" i="4"/>
  <c r="F27" i="5"/>
  <c r="D40" i="5"/>
  <c r="B53" i="5"/>
  <c r="J65" i="5"/>
  <c r="F91" i="5"/>
  <c r="AD30" i="3"/>
  <c r="H9" i="5"/>
  <c r="AD20" i="3"/>
  <c r="Z23" i="3"/>
  <c r="H25" i="5"/>
  <c r="AD36" i="3"/>
  <c r="AB37" i="3"/>
  <c r="Z39" i="3"/>
  <c r="H41" i="5"/>
  <c r="AD52" i="3"/>
  <c r="AB53" i="3"/>
  <c r="AD53" i="3" s="1"/>
  <c r="N58" i="4"/>
  <c r="J58" i="5"/>
  <c r="F62" i="5"/>
  <c r="E62" i="4"/>
  <c r="D63" i="4"/>
  <c r="E63" i="5"/>
  <c r="B67" i="4"/>
  <c r="B67" i="5"/>
  <c r="AD68" i="3"/>
  <c r="N74" i="4"/>
  <c r="J74" i="5"/>
  <c r="F78" i="5"/>
  <c r="E78" i="4"/>
  <c r="D79" i="4"/>
  <c r="E79" i="5"/>
  <c r="B83" i="4"/>
  <c r="B83" i="5"/>
  <c r="AD84" i="3"/>
  <c r="N90" i="4"/>
  <c r="J90" i="5"/>
  <c r="F94" i="5"/>
  <c r="E94" i="4"/>
  <c r="D95" i="4"/>
  <c r="E95" i="5"/>
  <c r="B99" i="4"/>
  <c r="B99" i="5"/>
  <c r="AD100" i="3"/>
  <c r="Y104" i="3"/>
  <c r="AA104" i="3" s="1"/>
  <c r="A6" i="4"/>
  <c r="E10" i="4"/>
  <c r="N11" i="4"/>
  <c r="D13" i="4"/>
  <c r="C16" i="4"/>
  <c r="B19" i="4"/>
  <c r="A22" i="4"/>
  <c r="E26" i="4"/>
  <c r="N27" i="4"/>
  <c r="D29" i="4"/>
  <c r="C32" i="4"/>
  <c r="B35" i="4"/>
  <c r="A38" i="4"/>
  <c r="E42" i="4"/>
  <c r="N43" i="4"/>
  <c r="D45" i="4"/>
  <c r="C48" i="4"/>
  <c r="B51" i="4"/>
  <c r="D54" i="4"/>
  <c r="C65" i="4"/>
  <c r="B68" i="4"/>
  <c r="D83" i="4"/>
  <c r="D98" i="4"/>
  <c r="A28" i="5"/>
  <c r="E66" i="5"/>
  <c r="A92" i="5"/>
  <c r="AD21" i="3"/>
  <c r="AB22" i="3"/>
  <c r="Z24" i="3"/>
  <c r="Y25" i="3"/>
  <c r="AA25" i="3" s="1"/>
  <c r="H26" i="5"/>
  <c r="AD37" i="3"/>
  <c r="AB38" i="3"/>
  <c r="Z40" i="3"/>
  <c r="Y41" i="3"/>
  <c r="AA41" i="3" s="1"/>
  <c r="H42" i="5"/>
  <c r="Y57" i="3"/>
  <c r="AA57" i="3" s="1"/>
  <c r="J59" i="5"/>
  <c r="N59" i="4"/>
  <c r="E64" i="5"/>
  <c r="D64" i="4"/>
  <c r="D66" i="5"/>
  <c r="C66" i="4"/>
  <c r="A69" i="4"/>
  <c r="A69" i="5"/>
  <c r="AD69" i="3"/>
  <c r="Y73" i="3"/>
  <c r="AA73" i="3" s="1"/>
  <c r="J75" i="5"/>
  <c r="N75" i="4"/>
  <c r="E80" i="5"/>
  <c r="D80" i="4"/>
  <c r="D82" i="5"/>
  <c r="C82" i="4"/>
  <c r="A85" i="4"/>
  <c r="A85" i="5"/>
  <c r="AD85" i="3"/>
  <c r="Y89" i="3"/>
  <c r="AA89" i="3" s="1"/>
  <c r="J91" i="5"/>
  <c r="N91" i="4"/>
  <c r="E96" i="5"/>
  <c r="H96" i="5" s="1"/>
  <c r="D96" i="4"/>
  <c r="D98" i="5"/>
  <c r="C98" i="4"/>
  <c r="A101" i="4"/>
  <c r="A101" i="5"/>
  <c r="AD101" i="3"/>
  <c r="B6" i="4"/>
  <c r="A9" i="4"/>
  <c r="E13" i="4"/>
  <c r="N14" i="4"/>
  <c r="D16" i="4"/>
  <c r="C19" i="4"/>
  <c r="B22" i="4"/>
  <c r="A25" i="4"/>
  <c r="E29" i="4"/>
  <c r="N30" i="4"/>
  <c r="D32" i="4"/>
  <c r="C35" i="4"/>
  <c r="B38" i="4"/>
  <c r="A41" i="4"/>
  <c r="E45" i="4"/>
  <c r="N46" i="4"/>
  <c r="D48" i="4"/>
  <c r="C51" i="4"/>
  <c r="E54" i="4"/>
  <c r="B57" i="4"/>
  <c r="B29" i="5"/>
  <c r="J41" i="5"/>
  <c r="F67" i="5"/>
  <c r="D80" i="5"/>
  <c r="B93" i="5"/>
  <c r="Y9" i="3"/>
  <c r="AA9" i="3" s="1"/>
  <c r="A54" i="4"/>
  <c r="A54" i="5"/>
  <c r="AD54" i="3"/>
  <c r="Y58" i="3"/>
  <c r="AA58" i="3" s="1"/>
  <c r="E65" i="5"/>
  <c r="D65" i="4"/>
  <c r="C67" i="4"/>
  <c r="D67" i="5"/>
  <c r="A70" i="4"/>
  <c r="A70" i="5"/>
  <c r="AD70" i="3"/>
  <c r="Y74" i="3"/>
  <c r="AA74" i="3" s="1"/>
  <c r="E81" i="5"/>
  <c r="D81" i="4"/>
  <c r="C83" i="4"/>
  <c r="D83" i="5"/>
  <c r="A86" i="4"/>
  <c r="A86" i="5"/>
  <c r="AD86" i="3"/>
  <c r="Y90" i="3"/>
  <c r="AA90" i="3" s="1"/>
  <c r="E97" i="5"/>
  <c r="D97" i="4"/>
  <c r="C99" i="4"/>
  <c r="D99" i="5"/>
  <c r="A102" i="4"/>
  <c r="A102" i="5"/>
  <c r="AD102" i="3"/>
  <c r="C6" i="4"/>
  <c r="B9" i="4"/>
  <c r="A12" i="4"/>
  <c r="E16" i="4"/>
  <c r="N17" i="4"/>
  <c r="D19" i="4"/>
  <c r="C22" i="4"/>
  <c r="B25" i="4"/>
  <c r="A28" i="4"/>
  <c r="E32" i="4"/>
  <c r="N33" i="4"/>
  <c r="D35" i="4"/>
  <c r="C38" i="4"/>
  <c r="B41" i="4"/>
  <c r="A44" i="4"/>
  <c r="E48" i="4"/>
  <c r="N49" i="4"/>
  <c r="D51" i="4"/>
  <c r="C57" i="4"/>
  <c r="E42" i="5"/>
  <c r="A68" i="5"/>
  <c r="AD7" i="3"/>
  <c r="Z10" i="3"/>
  <c r="AD23" i="3"/>
  <c r="Z26" i="3"/>
  <c r="AD39" i="3"/>
  <c r="B54" i="4"/>
  <c r="B54" i="5"/>
  <c r="AD55" i="3"/>
  <c r="AB56" i="3"/>
  <c r="Z58" i="3"/>
  <c r="Y59" i="3"/>
  <c r="AA59" i="3" s="1"/>
  <c r="N61" i="4"/>
  <c r="J61" i="5"/>
  <c r="F65" i="5"/>
  <c r="E65" i="4"/>
  <c r="C68" i="4"/>
  <c r="D68" i="5"/>
  <c r="B70" i="4"/>
  <c r="B70" i="5"/>
  <c r="AD71" i="3"/>
  <c r="AB72" i="3"/>
  <c r="AD72" i="3" s="1"/>
  <c r="Z74" i="3"/>
  <c r="Y75" i="3"/>
  <c r="AA75" i="3" s="1"/>
  <c r="N77" i="4"/>
  <c r="J77" i="5"/>
  <c r="F81" i="5"/>
  <c r="E81" i="4"/>
  <c r="C84" i="4"/>
  <c r="D84" i="5"/>
  <c r="B86" i="4"/>
  <c r="B86" i="5"/>
  <c r="AD87" i="3"/>
  <c r="AB88" i="3"/>
  <c r="Z90" i="3"/>
  <c r="N93" i="4"/>
  <c r="J93" i="5"/>
  <c r="F97" i="5"/>
  <c r="E97" i="4"/>
  <c r="C100" i="4"/>
  <c r="D100" i="5"/>
  <c r="B102" i="4"/>
  <c r="B102" i="5"/>
  <c r="AD103" i="3"/>
  <c r="AB104" i="3"/>
  <c r="D6" i="4"/>
  <c r="C9" i="4"/>
  <c r="B12" i="4"/>
  <c r="A15" i="4"/>
  <c r="E19" i="4"/>
  <c r="N20" i="4"/>
  <c r="D22" i="4"/>
  <c r="C25" i="4"/>
  <c r="B28" i="4"/>
  <c r="A31" i="4"/>
  <c r="E35" i="4"/>
  <c r="N36" i="4"/>
  <c r="D38" i="4"/>
  <c r="C41" i="4"/>
  <c r="B44" i="4"/>
  <c r="A47" i="4"/>
  <c r="E51" i="4"/>
  <c r="N52" i="4"/>
  <c r="A60" i="4"/>
  <c r="A75" i="4"/>
  <c r="N92" i="4"/>
  <c r="B5" i="5"/>
  <c r="F43" i="5"/>
  <c r="D56" i="5"/>
  <c r="B69" i="5"/>
  <c r="J81" i="5"/>
  <c r="B15" i="1"/>
  <c r="AD6" i="3"/>
  <c r="Z9" i="3"/>
  <c r="Z25" i="3"/>
  <c r="Z41" i="3"/>
  <c r="AD8" i="3"/>
  <c r="AB9" i="3"/>
  <c r="Z11" i="3"/>
  <c r="Y12" i="3"/>
  <c r="AA12" i="3" s="1"/>
  <c r="AD24" i="3"/>
  <c r="AB25" i="3"/>
  <c r="AA26" i="3"/>
  <c r="Z27" i="3"/>
  <c r="Y28" i="3"/>
  <c r="AA28" i="3" s="1"/>
  <c r="AD40" i="3"/>
  <c r="AB41" i="3"/>
  <c r="AD41" i="3" s="1"/>
  <c r="Z43" i="3"/>
  <c r="Y44" i="3"/>
  <c r="AA44" i="3" s="1"/>
  <c r="B55" i="5"/>
  <c r="B55" i="4"/>
  <c r="A56" i="4"/>
  <c r="A56" i="5"/>
  <c r="AD56" i="3"/>
  <c r="Z59" i="3"/>
  <c r="Y60" i="3"/>
  <c r="AA60" i="3" s="1"/>
  <c r="J62" i="5"/>
  <c r="N62" i="4"/>
  <c r="F66" i="5"/>
  <c r="E66" i="4"/>
  <c r="B71" i="5"/>
  <c r="B71" i="4"/>
  <c r="A72" i="4"/>
  <c r="A72" i="5"/>
  <c r="Z75" i="3"/>
  <c r="Y76" i="3"/>
  <c r="AA76" i="3" s="1"/>
  <c r="J78" i="5"/>
  <c r="N78" i="4"/>
  <c r="F82" i="5"/>
  <c r="E82" i="4"/>
  <c r="B87" i="5"/>
  <c r="B87" i="4"/>
  <c r="A88" i="4"/>
  <c r="A88" i="5"/>
  <c r="AD88" i="3"/>
  <c r="Z91" i="3"/>
  <c r="Y92" i="3"/>
  <c r="AA92" i="3" s="1"/>
  <c r="J94" i="5"/>
  <c r="N94" i="4"/>
  <c r="F98" i="5"/>
  <c r="E98" i="4"/>
  <c r="B103" i="5"/>
  <c r="B103" i="4"/>
  <c r="A104" i="4"/>
  <c r="A104" i="5"/>
  <c r="AD104" i="3"/>
  <c r="E6" i="4"/>
  <c r="N7" i="4"/>
  <c r="D9" i="4"/>
  <c r="C12" i="4"/>
  <c r="B15" i="4"/>
  <c r="A18" i="4"/>
  <c r="E22" i="4"/>
  <c r="N23" i="4"/>
  <c r="D25" i="4"/>
  <c r="C28" i="4"/>
  <c r="B31" i="4"/>
  <c r="A34" i="4"/>
  <c r="E38" i="4"/>
  <c r="N39" i="4"/>
  <c r="D41" i="4"/>
  <c r="C44" i="4"/>
  <c r="B47" i="4"/>
  <c r="A50" i="4"/>
  <c r="B60" i="4"/>
  <c r="B72" i="4"/>
  <c r="E75" i="4"/>
  <c r="D78" i="4"/>
  <c r="N80" i="4"/>
  <c r="A87" i="4"/>
  <c r="E96" i="4"/>
  <c r="C102" i="4"/>
  <c r="E18" i="5"/>
  <c r="A44" i="5"/>
  <c r="E82" i="5"/>
  <c r="AD38" i="3"/>
  <c r="Y42" i="3"/>
  <c r="AA42" i="3" s="1"/>
  <c r="AD9" i="3"/>
  <c r="AB10" i="3"/>
  <c r="AD10" i="3" s="1"/>
  <c r="Z12" i="3"/>
  <c r="Y13" i="3"/>
  <c r="AA13" i="3" s="1"/>
  <c r="AD25" i="3"/>
  <c r="AB26" i="3"/>
  <c r="AA27" i="3"/>
  <c r="Z28" i="3"/>
  <c r="Y29" i="3"/>
  <c r="AA29" i="3" s="1"/>
  <c r="AB42" i="3"/>
  <c r="Z44" i="3"/>
  <c r="Y45" i="3"/>
  <c r="AA45" i="3" s="1"/>
  <c r="A57" i="4"/>
  <c r="A57" i="5"/>
  <c r="AD57" i="3"/>
  <c r="AB58" i="3"/>
  <c r="Y61" i="3"/>
  <c r="AA61" i="3" s="1"/>
  <c r="J63" i="5"/>
  <c r="N63" i="4"/>
  <c r="D68" i="4"/>
  <c r="E68" i="5"/>
  <c r="A73" i="4"/>
  <c r="A73" i="5"/>
  <c r="AD73" i="3"/>
  <c r="AB74" i="3"/>
  <c r="Y77" i="3"/>
  <c r="AA77" i="3" s="1"/>
  <c r="J79" i="5"/>
  <c r="N79" i="4"/>
  <c r="D84" i="4"/>
  <c r="E84" i="5"/>
  <c r="H84" i="5" s="1"/>
  <c r="A89" i="4"/>
  <c r="A89" i="5"/>
  <c r="AD89" i="3"/>
  <c r="Z92" i="3"/>
  <c r="Y93" i="3"/>
  <c r="AA93" i="3" s="1"/>
  <c r="J95" i="5"/>
  <c r="N95" i="4"/>
  <c r="D100" i="4"/>
  <c r="E100" i="5"/>
  <c r="A5" i="4"/>
  <c r="E9" i="4"/>
  <c r="N10" i="4"/>
  <c r="D12" i="4"/>
  <c r="C15" i="4"/>
  <c r="B18" i="4"/>
  <c r="A21" i="4"/>
  <c r="E25" i="4"/>
  <c r="N26" i="4"/>
  <c r="D28" i="4"/>
  <c r="C31" i="4"/>
  <c r="B34" i="4"/>
  <c r="A37" i="4"/>
  <c r="E41" i="4"/>
  <c r="N42" i="4"/>
  <c r="D44" i="4"/>
  <c r="C47" i="4"/>
  <c r="B50" i="4"/>
  <c r="A53" i="4"/>
  <c r="E63" i="4"/>
  <c r="C69" i="4"/>
  <c r="C81" i="4"/>
  <c r="B84" i="4"/>
  <c r="D99" i="4"/>
  <c r="B45" i="5"/>
  <c r="J57" i="5"/>
  <c r="F83" i="5"/>
  <c r="D96" i="5"/>
  <c r="Z8" i="3"/>
  <c r="AD22" i="3"/>
  <c r="AB11" i="3"/>
  <c r="AD11" i="3" s="1"/>
  <c r="Z13" i="3"/>
  <c r="Y14" i="3"/>
  <c r="AA14" i="3" s="1"/>
  <c r="H15" i="5"/>
  <c r="AD26" i="3"/>
  <c r="AB27" i="3"/>
  <c r="AD27" i="3" s="1"/>
  <c r="Z29" i="3"/>
  <c r="Y30" i="3"/>
  <c r="AA30" i="3" s="1"/>
  <c r="H31" i="5"/>
  <c r="AD42" i="3"/>
  <c r="AB43" i="3"/>
  <c r="Z45" i="3"/>
  <c r="Y46" i="3"/>
  <c r="AA46" i="3" s="1"/>
  <c r="H47" i="5"/>
  <c r="A58" i="5"/>
  <c r="A58" i="4"/>
  <c r="AD58" i="3"/>
  <c r="AB59" i="3"/>
  <c r="Z61" i="3"/>
  <c r="Y62" i="3"/>
  <c r="AA62" i="3" s="1"/>
  <c r="H63" i="5"/>
  <c r="E68" i="4"/>
  <c r="F68" i="5"/>
  <c r="D69" i="4"/>
  <c r="E69" i="5"/>
  <c r="H69" i="5" s="1"/>
  <c r="D71" i="5"/>
  <c r="C71" i="4"/>
  <c r="A74" i="5"/>
  <c r="A74" i="4"/>
  <c r="AD74" i="3"/>
  <c r="AB75" i="3"/>
  <c r="Z77" i="3"/>
  <c r="Y78" i="3"/>
  <c r="AA78" i="3" s="1"/>
  <c r="H79" i="5"/>
  <c r="E84" i="4"/>
  <c r="F84" i="5"/>
  <c r="D85" i="4"/>
  <c r="E85" i="5"/>
  <c r="D87" i="5"/>
  <c r="C87" i="4"/>
  <c r="A90" i="5"/>
  <c r="A90" i="4"/>
  <c r="AD90" i="3"/>
  <c r="AB91" i="3"/>
  <c r="Z93" i="3"/>
  <c r="Y94" i="3"/>
  <c r="AA94" i="3" s="1"/>
  <c r="H95" i="5"/>
  <c r="E100" i="4"/>
  <c r="F100" i="5"/>
  <c r="D101" i="4"/>
  <c r="E101" i="5"/>
  <c r="H101" i="5" s="1"/>
  <c r="D103" i="5"/>
  <c r="C103" i="4"/>
  <c r="B5" i="4"/>
  <c r="A8" i="4"/>
  <c r="E12" i="4"/>
  <c r="N13" i="4"/>
  <c r="D15" i="4"/>
  <c r="C18" i="4"/>
  <c r="B21" i="4"/>
  <c r="A24" i="4"/>
  <c r="E28" i="4"/>
  <c r="N29" i="4"/>
  <c r="D31" i="4"/>
  <c r="C34" i="4"/>
  <c r="B37" i="4"/>
  <c r="A40" i="4"/>
  <c r="E44" i="4"/>
  <c r="N45" i="4"/>
  <c r="D47" i="4"/>
  <c r="C50" i="4"/>
  <c r="A55" i="4"/>
  <c r="A20" i="5"/>
  <c r="E58" i="5"/>
  <c r="H58" i="5" s="1"/>
  <c r="A84" i="5"/>
  <c r="H10" i="5"/>
  <c r="Y10" i="3"/>
  <c r="AA10" i="3" s="1"/>
  <c r="B16" i="1"/>
  <c r="AB12" i="3"/>
  <c r="AD12" i="3" s="1"/>
  <c r="Z14" i="3"/>
  <c r="Y15" i="3"/>
  <c r="AA15" i="3" s="1"/>
  <c r="H16" i="5"/>
  <c r="AB28" i="3"/>
  <c r="AD28" i="3" s="1"/>
  <c r="Z30" i="3"/>
  <c r="Y31" i="3"/>
  <c r="AA31" i="3" s="1"/>
  <c r="H32" i="5"/>
  <c r="AD43" i="3"/>
  <c r="AB44" i="3"/>
  <c r="AD44" i="3" s="1"/>
  <c r="Z46" i="3"/>
  <c r="Y47" i="3"/>
  <c r="AA47" i="3" s="1"/>
  <c r="H48" i="5"/>
  <c r="AD59" i="3"/>
  <c r="AB60" i="3"/>
  <c r="Z62" i="3"/>
  <c r="Y63" i="3"/>
  <c r="AA63" i="3" s="1"/>
  <c r="H64" i="5"/>
  <c r="F69" i="5"/>
  <c r="E69" i="4"/>
  <c r="D70" i="4"/>
  <c r="E70" i="5"/>
  <c r="H70" i="5" s="1"/>
  <c r="B74" i="5"/>
  <c r="B74" i="4"/>
  <c r="AD75" i="3"/>
  <c r="Z78" i="3"/>
  <c r="Y79" i="3"/>
  <c r="AA79" i="3" s="1"/>
  <c r="H80" i="5"/>
  <c r="F85" i="5"/>
  <c r="E85" i="4"/>
  <c r="D86" i="4"/>
  <c r="E86" i="5"/>
  <c r="H86" i="5" s="1"/>
  <c r="B90" i="5"/>
  <c r="B90" i="4"/>
  <c r="AD91" i="3"/>
  <c r="AB92" i="3"/>
  <c r="AD92" i="3" s="1"/>
  <c r="Z94" i="3"/>
  <c r="Y95" i="3"/>
  <c r="AA95" i="3" s="1"/>
  <c r="F101" i="5"/>
  <c r="E101" i="4"/>
  <c r="D102" i="4"/>
  <c r="E102" i="5"/>
  <c r="H102" i="5" s="1"/>
  <c r="C104" i="4"/>
  <c r="D104" i="5"/>
  <c r="C5" i="4"/>
  <c r="B8" i="4"/>
  <c r="A11" i="4"/>
  <c r="E15" i="4"/>
  <c r="N16" i="4"/>
  <c r="C21" i="4"/>
  <c r="B24" i="4"/>
  <c r="A27" i="4"/>
  <c r="E31" i="4"/>
  <c r="N32" i="4"/>
  <c r="D34" i="4"/>
  <c r="C37" i="4"/>
  <c r="B40" i="4"/>
  <c r="A43" i="4"/>
  <c r="E47" i="4"/>
  <c r="N48" i="4"/>
  <c r="D50" i="4"/>
  <c r="C53" i="4"/>
  <c r="C55" i="4"/>
  <c r="D8" i="5"/>
  <c r="F59" i="5"/>
  <c r="D72" i="5"/>
  <c r="B85" i="5"/>
  <c r="H34" i="5"/>
  <c r="AB13" i="3"/>
  <c r="AD13" i="3" s="1"/>
  <c r="Z15" i="3"/>
  <c r="H17" i="5"/>
  <c r="AB29" i="3"/>
  <c r="AD29" i="3" s="1"/>
  <c r="Z31" i="3"/>
  <c r="Y32" i="3"/>
  <c r="AA32" i="3" s="1"/>
  <c r="H33" i="5"/>
  <c r="AB45" i="3"/>
  <c r="Z47" i="3"/>
  <c r="Y48" i="3"/>
  <c r="AA48" i="3" s="1"/>
  <c r="H49" i="5"/>
  <c r="D55" i="4"/>
  <c r="E55" i="5"/>
  <c r="B59" i="4"/>
  <c r="B59" i="5"/>
  <c r="AD60" i="3"/>
  <c r="Y64" i="3"/>
  <c r="AA64" i="3" s="1"/>
  <c r="H65" i="5"/>
  <c r="N66" i="4"/>
  <c r="J66" i="5"/>
  <c r="E70" i="4"/>
  <c r="F70" i="5"/>
  <c r="D71" i="4"/>
  <c r="E71" i="5"/>
  <c r="C73" i="4"/>
  <c r="D73" i="5"/>
  <c r="B75" i="4"/>
  <c r="B75" i="5"/>
  <c r="AD76" i="3"/>
  <c r="Y80" i="3"/>
  <c r="AA80" i="3" s="1"/>
  <c r="H81" i="5"/>
  <c r="N82" i="4"/>
  <c r="J82" i="5"/>
  <c r="E86" i="4"/>
  <c r="F86" i="5"/>
  <c r="D87" i="4"/>
  <c r="E87" i="5"/>
  <c r="H87" i="5" s="1"/>
  <c r="C89" i="4"/>
  <c r="D89" i="5"/>
  <c r="B91" i="4"/>
  <c r="B91" i="5"/>
  <c r="Y96" i="3"/>
  <c r="AA96" i="3" s="1"/>
  <c r="H97" i="5"/>
  <c r="N98" i="4"/>
  <c r="J98" i="5"/>
  <c r="E102" i="4"/>
  <c r="F102" i="5"/>
  <c r="D103" i="4"/>
  <c r="E103" i="5"/>
  <c r="D5" i="4"/>
  <c r="B11" i="4"/>
  <c r="A14" i="4"/>
  <c r="E18" i="4"/>
  <c r="N19" i="4"/>
  <c r="D21" i="4"/>
  <c r="C24" i="4"/>
  <c r="B27" i="4"/>
  <c r="A30" i="4"/>
  <c r="E34" i="4"/>
  <c r="N35" i="4"/>
  <c r="D37" i="4"/>
  <c r="B43" i="4"/>
  <c r="A46" i="4"/>
  <c r="E50" i="4"/>
  <c r="N51" i="4"/>
  <c r="D53" i="4"/>
  <c r="B58" i="4"/>
  <c r="A91" i="4"/>
  <c r="H18" i="5"/>
  <c r="AD45" i="3"/>
  <c r="H50" i="5"/>
  <c r="E55" i="4"/>
  <c r="F55" i="5"/>
  <c r="E56" i="5"/>
  <c r="D56" i="4"/>
  <c r="D58" i="5"/>
  <c r="C58" i="4"/>
  <c r="A61" i="5"/>
  <c r="A61" i="4"/>
  <c r="AD61" i="3"/>
  <c r="Z64" i="3"/>
  <c r="Y65" i="3"/>
  <c r="AA65" i="3" s="1"/>
  <c r="H66" i="5"/>
  <c r="N67" i="4"/>
  <c r="J67" i="5"/>
  <c r="E71" i="4"/>
  <c r="F71" i="5"/>
  <c r="E72" i="5"/>
  <c r="H72" i="5" s="1"/>
  <c r="D72" i="4"/>
  <c r="D74" i="5"/>
  <c r="C74" i="4"/>
  <c r="B76" i="5"/>
  <c r="B76" i="4"/>
  <c r="A77" i="5"/>
  <c r="A77" i="4"/>
  <c r="AD77" i="3"/>
  <c r="Y81" i="3"/>
  <c r="AA81" i="3" s="1"/>
  <c r="H82" i="5"/>
  <c r="N83" i="4"/>
  <c r="J83" i="5"/>
  <c r="E87" i="4"/>
  <c r="F87" i="5"/>
  <c r="E88" i="5"/>
  <c r="H88" i="5" s="1"/>
  <c r="D88" i="4"/>
  <c r="D90" i="5"/>
  <c r="C90" i="4"/>
  <c r="B92" i="5"/>
  <c r="B92" i="4"/>
  <c r="A93" i="5"/>
  <c r="A93" i="4"/>
  <c r="AD93" i="3"/>
  <c r="Y97" i="3"/>
  <c r="AA97" i="3" s="1"/>
  <c r="H98" i="5"/>
  <c r="N99" i="4"/>
  <c r="J99" i="5"/>
  <c r="E103" i="4"/>
  <c r="F103" i="5"/>
  <c r="E104" i="5"/>
  <c r="H104" i="5" s="1"/>
  <c r="D104" i="4"/>
  <c r="E5" i="4"/>
  <c r="N6" i="4"/>
  <c r="D8" i="4"/>
  <c r="C11" i="4"/>
  <c r="B14" i="4"/>
  <c r="A17" i="4"/>
  <c r="E21" i="4"/>
  <c r="N22" i="4"/>
  <c r="D24" i="4"/>
  <c r="C27" i="4"/>
  <c r="B30" i="4"/>
  <c r="A33" i="4"/>
  <c r="E37" i="4"/>
  <c r="N38" i="4"/>
  <c r="D40" i="4"/>
  <c r="C43" i="4"/>
  <c r="B46" i="4"/>
  <c r="A49" i="4"/>
  <c r="E53" i="4"/>
  <c r="N60" i="4"/>
  <c r="B73" i="4"/>
  <c r="A76" i="4"/>
  <c r="B88" i="4"/>
  <c r="D94" i="4"/>
  <c r="N96" i="4"/>
  <c r="A103" i="4"/>
  <c r="J9" i="5"/>
  <c r="B61" i="5"/>
  <c r="J73" i="5"/>
  <c r="F99" i="5"/>
  <c r="AD46" i="3"/>
  <c r="F56" i="5"/>
  <c r="E56" i="4"/>
  <c r="D57" i="4"/>
  <c r="E57" i="5"/>
  <c r="H57" i="5" s="1"/>
  <c r="D59" i="5"/>
  <c r="C59" i="4"/>
  <c r="A62" i="4"/>
  <c r="A62" i="5"/>
  <c r="AD62" i="3"/>
  <c r="Y66" i="3"/>
  <c r="AA66" i="3" s="1"/>
  <c r="N68" i="4"/>
  <c r="J68" i="5"/>
  <c r="F72" i="5"/>
  <c r="E72" i="4"/>
  <c r="D73" i="4"/>
  <c r="E73" i="5"/>
  <c r="H73" i="5" s="1"/>
  <c r="D75" i="5"/>
  <c r="C75" i="4"/>
  <c r="A78" i="4"/>
  <c r="A78" i="5"/>
  <c r="AD78" i="3"/>
  <c r="Y82" i="3"/>
  <c r="AA82" i="3" s="1"/>
  <c r="N84" i="4"/>
  <c r="J84" i="5"/>
  <c r="F88" i="5"/>
  <c r="E88" i="4"/>
  <c r="D89" i="4"/>
  <c r="E89" i="5"/>
  <c r="H89" i="5" s="1"/>
  <c r="D91" i="5"/>
  <c r="C91" i="4"/>
  <c r="A94" i="4"/>
  <c r="A94" i="5"/>
  <c r="AD94" i="3"/>
  <c r="Y98" i="3"/>
  <c r="AA98" i="3" s="1"/>
  <c r="N100" i="4"/>
  <c r="J100" i="5"/>
  <c r="F104" i="5"/>
  <c r="E104" i="4"/>
  <c r="E8" i="4"/>
  <c r="D11" i="4"/>
  <c r="C14" i="4"/>
  <c r="B17" i="4"/>
  <c r="A20" i="4"/>
  <c r="E24" i="4"/>
  <c r="N25" i="4"/>
  <c r="D27" i="4"/>
  <c r="C30" i="4"/>
  <c r="B33" i="4"/>
  <c r="A36" i="4"/>
  <c r="E40" i="4"/>
  <c r="D43" i="4"/>
  <c r="C46" i="4"/>
  <c r="B49" i="4"/>
  <c r="A52" i="4"/>
  <c r="E64" i="4"/>
  <c r="C70" i="4"/>
  <c r="E79" i="4"/>
  <c r="C85" i="4"/>
  <c r="C97" i="4"/>
  <c r="B100" i="4"/>
  <c r="A36" i="5"/>
  <c r="E74" i="5"/>
  <c r="H74" i="5" s="1"/>
  <c r="A100" i="5"/>
  <c r="AD15" i="3"/>
  <c r="Z18" i="3"/>
  <c r="AD47" i="3"/>
  <c r="Z50" i="3"/>
  <c r="N53" i="4"/>
  <c r="J53" i="5"/>
  <c r="E57" i="4"/>
  <c r="F57" i="5"/>
  <c r="C60" i="4"/>
  <c r="D60" i="5"/>
  <c r="B62" i="5"/>
  <c r="B62" i="4"/>
  <c r="A63" i="5"/>
  <c r="A63" i="4"/>
  <c r="AD63" i="3"/>
  <c r="Y67" i="3"/>
  <c r="AA67" i="3" s="1"/>
  <c r="H68" i="5"/>
  <c r="N69" i="4"/>
  <c r="J69" i="5"/>
  <c r="E73" i="4"/>
  <c r="F73" i="5"/>
  <c r="C76" i="4"/>
  <c r="D76" i="5"/>
  <c r="B78" i="5"/>
  <c r="B78" i="4"/>
  <c r="A79" i="5"/>
  <c r="A79" i="4"/>
  <c r="AD79" i="3"/>
  <c r="Y83" i="3"/>
  <c r="AA83" i="3" s="1"/>
  <c r="N85" i="4"/>
  <c r="J85" i="5"/>
  <c r="E89" i="4"/>
  <c r="F89" i="5"/>
  <c r="C92" i="4"/>
  <c r="D92" i="5"/>
  <c r="B94" i="5"/>
  <c r="B94" i="4"/>
  <c r="A95" i="5"/>
  <c r="A95" i="4"/>
  <c r="AD95" i="3"/>
  <c r="H100" i="5"/>
  <c r="N101" i="4"/>
  <c r="J101" i="5"/>
  <c r="A7" i="4"/>
  <c r="E11" i="4"/>
  <c r="N12" i="4"/>
  <c r="D14" i="4"/>
  <c r="C17" i="4"/>
  <c r="B20" i="4"/>
  <c r="A23" i="4"/>
  <c r="N28" i="4"/>
  <c r="D30" i="4"/>
  <c r="C33" i="4"/>
  <c r="B36" i="4"/>
  <c r="A39" i="4"/>
  <c r="N44" i="4"/>
  <c r="D46" i="4"/>
  <c r="C49" i="4"/>
  <c r="B52" i="4"/>
  <c r="D67" i="4"/>
  <c r="D88" i="5"/>
  <c r="B101" i="5"/>
  <c r="AD31" i="3"/>
  <c r="Z34" i="3"/>
  <c r="B17" i="1"/>
  <c r="AD16" i="3"/>
  <c r="AB17" i="3"/>
  <c r="Z19" i="3"/>
  <c r="Y20" i="3"/>
  <c r="AA20" i="3" s="1"/>
  <c r="AD32" i="3"/>
  <c r="AB33" i="3"/>
  <c r="AD33" i="3" s="1"/>
  <c r="Z35" i="3"/>
  <c r="Y36" i="3"/>
  <c r="AA36" i="3" s="1"/>
  <c r="AD48" i="3"/>
  <c r="AB49" i="3"/>
  <c r="AD49" i="3" s="1"/>
  <c r="AA50" i="3"/>
  <c r="Z51" i="3"/>
  <c r="Y52" i="3"/>
  <c r="AA52" i="3" s="1"/>
  <c r="J54" i="5"/>
  <c r="N54" i="4"/>
  <c r="F58" i="5"/>
  <c r="E58" i="4"/>
  <c r="E59" i="5"/>
  <c r="H59" i="5" s="1"/>
  <c r="D59" i="4"/>
  <c r="D61" i="5"/>
  <c r="C61" i="4"/>
  <c r="B63" i="5"/>
  <c r="B63" i="4"/>
  <c r="A64" i="5"/>
  <c r="A64" i="4"/>
  <c r="AD64" i="3"/>
  <c r="AB65" i="3"/>
  <c r="AD65" i="3" s="1"/>
  <c r="Z67" i="3"/>
  <c r="Y68" i="3"/>
  <c r="J70" i="5"/>
  <c r="N70" i="4"/>
  <c r="F74" i="5"/>
  <c r="E74" i="4"/>
  <c r="E75" i="5"/>
  <c r="H75" i="5" s="1"/>
  <c r="D75" i="4"/>
  <c r="D77" i="5"/>
  <c r="C77" i="4"/>
  <c r="B79" i="5"/>
  <c r="B79" i="4"/>
  <c r="A80" i="5"/>
  <c r="A80" i="4"/>
  <c r="AD80" i="3"/>
  <c r="AB81" i="3"/>
  <c r="Z83" i="3"/>
  <c r="Y84" i="3"/>
  <c r="AA84" i="3" s="1"/>
  <c r="J86" i="5"/>
  <c r="N86" i="4"/>
  <c r="F90" i="5"/>
  <c r="E90" i="4"/>
  <c r="E91" i="5"/>
  <c r="H91" i="5" s="1"/>
  <c r="D91" i="4"/>
  <c r="D93" i="5"/>
  <c r="C93" i="4"/>
  <c r="B95" i="5"/>
  <c r="B95" i="4"/>
  <c r="A96" i="5"/>
  <c r="A96" i="4"/>
  <c r="AD96" i="3"/>
  <c r="Z99" i="3"/>
  <c r="Y100" i="3"/>
  <c r="AA100" i="3" s="1"/>
  <c r="J102" i="5"/>
  <c r="N102" i="4"/>
  <c r="B7" i="4"/>
  <c r="A10" i="4"/>
  <c r="E14" i="4"/>
  <c r="N15" i="4"/>
  <c r="D17" i="4"/>
  <c r="C20" i="4"/>
  <c r="B23" i="4"/>
  <c r="A26" i="4"/>
  <c r="E30" i="4"/>
  <c r="N31" i="4"/>
  <c r="D33" i="4"/>
  <c r="C36" i="4"/>
  <c r="B39" i="4"/>
  <c r="A42" i="4"/>
  <c r="E46" i="4"/>
  <c r="N47" i="4"/>
  <c r="D49" i="4"/>
  <c r="C52" i="4"/>
  <c r="B56" i="4"/>
  <c r="B14" i="1"/>
  <c r="Y5" i="3"/>
  <c r="AA5" i="3" s="1"/>
  <c r="AD17" i="3"/>
  <c r="AB18" i="3"/>
  <c r="AD18" i="3" s="1"/>
  <c r="Z20" i="3"/>
  <c r="Y21" i="3"/>
  <c r="AA21" i="3" s="1"/>
  <c r="AB34" i="3"/>
  <c r="AD34" i="3" s="1"/>
  <c r="AA35" i="3"/>
  <c r="Z36" i="3"/>
  <c r="Y37" i="3"/>
  <c r="AA37" i="3" s="1"/>
  <c r="AB50" i="3"/>
  <c r="AA51" i="3"/>
  <c r="Z52" i="3"/>
  <c r="Y53" i="3"/>
  <c r="AA53" i="3" s="1"/>
  <c r="N55" i="4"/>
  <c r="J55" i="5"/>
  <c r="D60" i="4"/>
  <c r="E60" i="5"/>
  <c r="H60" i="5" s="1"/>
  <c r="D62" i="5"/>
  <c r="C62" i="4"/>
  <c r="B64" i="5"/>
  <c r="B64" i="4"/>
  <c r="A65" i="5"/>
  <c r="A65" i="4"/>
  <c r="Z68" i="3"/>
  <c r="Y69" i="3"/>
  <c r="AA69" i="3" s="1"/>
  <c r="N71" i="4"/>
  <c r="J71" i="5"/>
  <c r="D76" i="4"/>
  <c r="E76" i="5"/>
  <c r="H76" i="5" s="1"/>
  <c r="D78" i="5"/>
  <c r="C78" i="4"/>
  <c r="B80" i="5"/>
  <c r="B80" i="4"/>
  <c r="A81" i="5"/>
  <c r="A81" i="4"/>
  <c r="AD81" i="3"/>
  <c r="Z84" i="3"/>
  <c r="Y85" i="3"/>
  <c r="AA85" i="3" s="1"/>
  <c r="N87" i="4"/>
  <c r="J87" i="5"/>
  <c r="D92" i="4"/>
  <c r="E92" i="5"/>
  <c r="H92" i="5" s="1"/>
  <c r="D94" i="5"/>
  <c r="C94" i="4"/>
  <c r="B96" i="5"/>
  <c r="B96" i="4"/>
  <c r="A97" i="5"/>
  <c r="A97" i="4"/>
  <c r="AD97" i="3"/>
  <c r="AB98" i="3"/>
  <c r="AD98" i="3" s="1"/>
  <c r="AA99" i="3"/>
  <c r="Y101" i="3"/>
  <c r="AA101" i="3" s="1"/>
  <c r="N103" i="4"/>
  <c r="J103" i="5"/>
  <c r="C7" i="4"/>
  <c r="B10" i="4"/>
  <c r="A13" i="4"/>
  <c r="E17" i="4"/>
  <c r="N18" i="4"/>
  <c r="D20" i="4"/>
  <c r="C23" i="4"/>
  <c r="B26" i="4"/>
  <c r="A29" i="4"/>
  <c r="E33" i="4"/>
  <c r="N34" i="4"/>
  <c r="D36" i="4"/>
  <c r="C39" i="4"/>
  <c r="B42" i="4"/>
  <c r="A45" i="4"/>
  <c r="E49" i="4"/>
  <c r="N50" i="4"/>
  <c r="D52" i="4"/>
  <c r="A59" i="4"/>
  <c r="B13" i="5"/>
  <c r="D64" i="5"/>
  <c r="B77" i="5"/>
  <c r="J89" i="5"/>
  <c r="Z5" i="3"/>
  <c r="Y6" i="3"/>
  <c r="AA6" i="3" s="1"/>
  <c r="AB19" i="3"/>
  <c r="AD19" i="3" s="1"/>
  <c r="Z21" i="3"/>
  <c r="Y22" i="3"/>
  <c r="AA22" i="3" s="1"/>
  <c r="H23" i="5"/>
  <c r="AB35" i="3"/>
  <c r="AD35" i="3" s="1"/>
  <c r="Z37" i="3"/>
  <c r="Y38" i="3"/>
  <c r="AA38" i="3" s="1"/>
  <c r="H39" i="5"/>
  <c r="AD50" i="3"/>
  <c r="AB51" i="3"/>
  <c r="AD51" i="3" s="1"/>
  <c r="Z53" i="3"/>
  <c r="Y54" i="3"/>
  <c r="AA54" i="3" s="1"/>
  <c r="H55" i="5"/>
  <c r="J56" i="5"/>
  <c r="N56" i="4"/>
  <c r="E60" i="4"/>
  <c r="F60" i="5"/>
  <c r="E61" i="5"/>
  <c r="H61" i="5" s="1"/>
  <c r="D61" i="4"/>
  <c r="D63" i="5"/>
  <c r="C63" i="4"/>
  <c r="B65" i="5"/>
  <c r="B65" i="4"/>
  <c r="A66" i="4"/>
  <c r="A66" i="5"/>
  <c r="AD66" i="3"/>
  <c r="AB67" i="3"/>
  <c r="AD67" i="3" s="1"/>
  <c r="AA68" i="3"/>
  <c r="Z69" i="3"/>
  <c r="Y70" i="3"/>
  <c r="AA70" i="3" s="1"/>
  <c r="H71" i="5"/>
  <c r="J72" i="5"/>
  <c r="N72" i="4"/>
  <c r="E76" i="4"/>
  <c r="F76" i="5"/>
  <c r="E77" i="5"/>
  <c r="H77" i="5" s="1"/>
  <c r="D77" i="4"/>
  <c r="D79" i="5"/>
  <c r="C79" i="4"/>
  <c r="B81" i="5"/>
  <c r="B81" i="4"/>
  <c r="A82" i="4"/>
  <c r="A82" i="5"/>
  <c r="AD82" i="3"/>
  <c r="AB83" i="3"/>
  <c r="AD83" i="3" s="1"/>
  <c r="Z85" i="3"/>
  <c r="Y86" i="3"/>
  <c r="AA86" i="3" s="1"/>
  <c r="J88" i="5"/>
  <c r="N88" i="4"/>
  <c r="E92" i="4"/>
  <c r="F92" i="5"/>
  <c r="E93" i="5"/>
  <c r="H93" i="5" s="1"/>
  <c r="D93" i="4"/>
  <c r="D95" i="5"/>
  <c r="C95" i="4"/>
  <c r="B97" i="5"/>
  <c r="B97" i="4"/>
  <c r="A98" i="4"/>
  <c r="A98" i="5"/>
  <c r="AB99" i="3"/>
  <c r="AD99" i="3" s="1"/>
  <c r="Z101" i="3"/>
  <c r="Y102" i="3"/>
  <c r="AA102" i="3" s="1"/>
  <c r="H103" i="5"/>
  <c r="J104" i="5"/>
  <c r="N104" i="4"/>
  <c r="N5" i="4"/>
  <c r="D7" i="4"/>
  <c r="C10" i="4"/>
  <c r="A16" i="4"/>
  <c r="E20" i="4"/>
  <c r="N21" i="4"/>
  <c r="D23" i="4"/>
  <c r="C26" i="4"/>
  <c r="A32" i="4"/>
  <c r="E36" i="4"/>
  <c r="N37" i="4"/>
  <c r="D39" i="4"/>
  <c r="C42" i="4"/>
  <c r="A48" i="4"/>
  <c r="E52" i="4"/>
  <c r="N76" i="4"/>
  <c r="B89" i="4"/>
  <c r="B104" i="4"/>
  <c r="E90" i="5"/>
  <c r="H90" i="5" s="1"/>
  <c r="AB5" i="3" l="1"/>
  <c r="AD5" i="3" s="1"/>
  <c r="I35" i="5"/>
  <c r="O35" i="4"/>
  <c r="I10" i="5"/>
  <c r="O10" i="4"/>
  <c r="I29" i="5"/>
  <c r="O29" i="4"/>
  <c r="O98" i="4"/>
  <c r="I98" i="5"/>
  <c r="I18" i="5"/>
  <c r="O18" i="4"/>
  <c r="I44" i="5"/>
  <c r="O44" i="4"/>
  <c r="I13" i="5"/>
  <c r="O13" i="4"/>
  <c r="I5" i="5"/>
  <c r="I9" i="1"/>
  <c r="G9" i="1"/>
  <c r="E9" i="1"/>
  <c r="C9" i="1"/>
  <c r="E14" i="1"/>
  <c r="O5" i="4"/>
  <c r="C14" i="1"/>
  <c r="F14" i="1" s="1"/>
  <c r="D14" i="1"/>
  <c r="I27" i="5"/>
  <c r="O27" i="4"/>
  <c r="I33" i="5"/>
  <c r="O33" i="4"/>
  <c r="I99" i="5"/>
  <c r="O99" i="4"/>
  <c r="I83" i="5"/>
  <c r="O83" i="4"/>
  <c r="I28" i="5"/>
  <c r="O28" i="4"/>
  <c r="D16" i="1"/>
  <c r="C16" i="1"/>
  <c r="F16" i="1" s="1"/>
  <c r="E16" i="1"/>
  <c r="I41" i="5"/>
  <c r="O41" i="4"/>
  <c r="C17" i="1"/>
  <c r="F17" i="1" s="1"/>
  <c r="I53" i="5"/>
  <c r="O53" i="4"/>
  <c r="I19" i="5"/>
  <c r="O19" i="4"/>
  <c r="I92" i="5"/>
  <c r="O92" i="4"/>
  <c r="I67" i="5"/>
  <c r="O67" i="4"/>
  <c r="I51" i="5"/>
  <c r="O51" i="4"/>
  <c r="I12" i="5"/>
  <c r="O12" i="4"/>
  <c r="I11" i="5"/>
  <c r="O11" i="4"/>
  <c r="O72" i="4"/>
  <c r="I72" i="5"/>
  <c r="I49" i="5"/>
  <c r="O49" i="4"/>
  <c r="E17" i="1"/>
  <c r="I34" i="5"/>
  <c r="O34" i="4"/>
  <c r="O65" i="4"/>
  <c r="I65" i="5"/>
  <c r="I43" i="5"/>
  <c r="O43" i="4"/>
  <c r="O90" i="4"/>
  <c r="I90" i="5"/>
  <c r="I15" i="5"/>
  <c r="O15" i="4"/>
  <c r="I22" i="5"/>
  <c r="O22" i="4"/>
  <c r="O97" i="4"/>
  <c r="I97" i="5"/>
  <c r="O96" i="4"/>
  <c r="I96" i="5"/>
  <c r="I31" i="5"/>
  <c r="O31" i="4"/>
  <c r="I54" i="5"/>
  <c r="O54" i="4"/>
  <c r="I30" i="5"/>
  <c r="O30" i="4"/>
  <c r="I46" i="5"/>
  <c r="O46" i="4"/>
  <c r="I25" i="5"/>
  <c r="O25" i="4"/>
  <c r="I40" i="5"/>
  <c r="O40" i="4"/>
  <c r="I6" i="5"/>
  <c r="O6" i="4"/>
  <c r="O80" i="4"/>
  <c r="I80" i="5"/>
  <c r="I63" i="5"/>
  <c r="O63" i="4"/>
  <c r="O82" i="4"/>
  <c r="I82" i="5"/>
  <c r="O64" i="4"/>
  <c r="I64" i="5"/>
  <c r="I91" i="5"/>
  <c r="O91" i="4"/>
  <c r="I42" i="5"/>
  <c r="O42" i="4"/>
  <c r="O88" i="4"/>
  <c r="I88" i="5"/>
  <c r="D17" i="1"/>
  <c r="O69" i="4"/>
  <c r="I69" i="5"/>
  <c r="I37" i="5"/>
  <c r="O37" i="4"/>
  <c r="I52" i="5"/>
  <c r="O52" i="4"/>
  <c r="I45" i="5"/>
  <c r="O45" i="4"/>
  <c r="O66" i="4"/>
  <c r="I66" i="5"/>
  <c r="I79" i="5"/>
  <c r="O79" i="4"/>
  <c r="I89" i="5"/>
  <c r="O89" i="4"/>
  <c r="O100" i="4"/>
  <c r="I100" i="5"/>
  <c r="I17" i="5"/>
  <c r="O17" i="4"/>
  <c r="I77" i="5"/>
  <c r="O77" i="4"/>
  <c r="I61" i="5"/>
  <c r="O61" i="4"/>
  <c r="I9" i="5"/>
  <c r="O9" i="4"/>
  <c r="I102" i="5"/>
  <c r="O102" i="4"/>
  <c r="I62" i="5"/>
  <c r="O62" i="4"/>
  <c r="I93" i="5"/>
  <c r="O93" i="4"/>
  <c r="I57" i="5"/>
  <c r="O57" i="4"/>
  <c r="E15" i="1"/>
  <c r="I104" i="5"/>
  <c r="O104" i="4"/>
  <c r="I24" i="5"/>
  <c r="O24" i="4"/>
  <c r="O55" i="4"/>
  <c r="I55" i="5"/>
  <c r="I70" i="5"/>
  <c r="O70" i="4"/>
  <c r="I48" i="5"/>
  <c r="O48" i="4"/>
  <c r="O32" i="4"/>
  <c r="I32" i="5"/>
  <c r="I26" i="5"/>
  <c r="O26" i="4"/>
  <c r="I38" i="5"/>
  <c r="O38" i="4"/>
  <c r="O56" i="4"/>
  <c r="I56" i="5"/>
  <c r="O85" i="4"/>
  <c r="I85" i="5"/>
  <c r="I21" i="5"/>
  <c r="O21" i="4"/>
  <c r="O68" i="4"/>
  <c r="I68" i="5"/>
  <c r="I36" i="5"/>
  <c r="O36" i="4"/>
  <c r="I59" i="5"/>
  <c r="O59" i="4"/>
  <c r="O71" i="4"/>
  <c r="I71" i="5"/>
  <c r="I60" i="5"/>
  <c r="O60" i="4"/>
  <c r="I39" i="5"/>
  <c r="O39" i="4"/>
  <c r="I50" i="5"/>
  <c r="O50" i="4"/>
  <c r="I8" i="5"/>
  <c r="O8" i="4"/>
  <c r="O87" i="4"/>
  <c r="I87" i="5"/>
  <c r="I95" i="5"/>
  <c r="O95" i="4"/>
  <c r="O58" i="4"/>
  <c r="I58" i="5"/>
  <c r="I76" i="5"/>
  <c r="O76" i="4"/>
  <c r="D15" i="1"/>
  <c r="I23" i="5"/>
  <c r="O23" i="4"/>
  <c r="I20" i="5"/>
  <c r="O20" i="4"/>
  <c r="O16" i="4"/>
  <c r="I16" i="5"/>
  <c r="I47" i="5"/>
  <c r="O47" i="4"/>
  <c r="I75" i="5"/>
  <c r="O75" i="4"/>
  <c r="O74" i="4"/>
  <c r="I74" i="5"/>
  <c r="I73" i="5"/>
  <c r="O73" i="4"/>
  <c r="C15" i="1"/>
  <c r="F15" i="1" s="1"/>
  <c r="O101" i="4"/>
  <c r="I101" i="5"/>
  <c r="I78" i="5"/>
  <c r="O78" i="4"/>
  <c r="O81" i="4"/>
  <c r="I81" i="5"/>
  <c r="I94" i="5"/>
  <c r="O94" i="4"/>
  <c r="O103" i="4"/>
  <c r="I103" i="5"/>
  <c r="I7" i="5"/>
  <c r="O7" i="4"/>
  <c r="I86" i="5"/>
  <c r="O86" i="4"/>
  <c r="O84" i="4"/>
  <c r="I84" i="5"/>
</calcChain>
</file>

<file path=xl/sharedStrings.xml><?xml version="1.0" encoding="utf-8"?>
<sst xmlns="http://schemas.openxmlformats.org/spreadsheetml/2006/main" count="607" uniqueCount="369">
  <si>
    <t>TZL COMMUNITY &amp; EDUCATION INITIATIVE | OFFICIAL PERFORMANCE SCORECARD</t>
  </si>
  <si>
    <t>2026–2027 Program Year | Monthly • Quarterly • Year-End Accountability</t>
  </si>
  <si>
    <t>Program Year</t>
  </si>
  <si>
    <t>2026–2027</t>
  </si>
  <si>
    <t>Program Month #</t>
  </si>
  <si>
    <t>As of Date</t>
  </si>
  <si>
    <t>TOTAL INITIATIVES</t>
  </si>
  <si>
    <t>GREEN</t>
  </si>
  <si>
    <t>YELLOW</t>
  </si>
  <si>
    <t>RED</t>
  </si>
  <si>
    <t>NOT UPDATED</t>
  </si>
  <si>
    <t>STATUS BY PROGRAM CATEGORY</t>
  </si>
  <si>
    <t>Category</t>
  </si>
  <si>
    <t>Initiatives</t>
  </si>
  <si>
    <t>Green</t>
  </si>
  <si>
    <t>Yellow</t>
  </si>
  <si>
    <t>Red</t>
  </si>
  <si>
    <t>On Track %</t>
  </si>
  <si>
    <t>TZL CEI</t>
  </si>
  <si>
    <t>ELMP</t>
  </si>
  <si>
    <t>Caring &amp; Sharing</t>
  </si>
  <si>
    <t>TZL Empower</t>
  </si>
  <si>
    <t>STATUS STANDARD</t>
  </si>
  <si>
    <t>On track</t>
  </si>
  <si>
    <t>At least 90% of expected pace or milestone met.</t>
  </si>
  <si>
    <t>Needs attention</t>
  </si>
  <si>
    <t>75%–89% of expected pace.</t>
  </si>
  <si>
    <t>Off track</t>
  </si>
  <si>
    <t>Below 75% of expected pace or overdue.</t>
  </si>
  <si>
    <t>GRAY</t>
  </si>
  <si>
    <t>Not updated</t>
  </si>
  <si>
    <t>Override</t>
  </si>
  <si>
    <t>Use Status Override when timing or qualitative judgment makes the automatic pace calculation inappropriate.</t>
  </si>
  <si>
    <t>Update cycle</t>
  </si>
  <si>
    <t>Monthly actuals → quarterly scorecard review → year-end closeout and next-year decision.</t>
  </si>
  <si>
    <t>TZL CEI 2026–2027 | MASTER INITIATIVE REGISTER</t>
  </si>
  <si>
    <t>Add new initiatives in the next blank row. The Monthly, Quarterly, Year-End, and Dashboard sheets are prewired through 100 initiative rows.</t>
  </si>
  <si>
    <t>Initiative ID</t>
  </si>
  <si>
    <t>Strategic Priority</t>
  </si>
  <si>
    <t>Initiative</t>
  </si>
  <si>
    <t>Metric / Definition</t>
  </si>
  <si>
    <t>Annual Target</t>
  </si>
  <si>
    <t>Unit</t>
  </si>
  <si>
    <t>Pace Method</t>
  </si>
  <si>
    <t>Start Mo.</t>
  </si>
  <si>
    <t>Due Mo.</t>
  </si>
  <si>
    <t>Primary Owner</t>
  </si>
  <si>
    <t>Required Evidence / Review</t>
  </si>
  <si>
    <t>CEI-01</t>
  </si>
  <si>
    <t>Grow Partnerships</t>
  </si>
  <si>
    <t>Active CEI Partnerships</t>
  </si>
  <si>
    <t>Number of active partnerships across CEI</t>
  </si>
  <si>
    <t>partners</t>
  </si>
  <si>
    <t>Even Pace</t>
  </si>
  <si>
    <t>CEI Board / President</t>
  </si>
  <si>
    <t>Partner list, confirmations, agreements</t>
  </si>
  <si>
    <t>CEI-02</t>
  </si>
  <si>
    <t>Partnership Coverage by Pillar</t>
  </si>
  <si>
    <t>Minimum partners supporting each CEI pillar</t>
  </si>
  <si>
    <t>partners per pillar</t>
  </si>
  <si>
    <t>Manual</t>
  </si>
  <si>
    <t>CEI Board / Program Leads</t>
  </si>
  <si>
    <t>Partner matrix by pillar</t>
  </si>
  <si>
    <t>CEI-03</t>
  </si>
  <si>
    <t>Cash Support / Sponsorships</t>
  </si>
  <si>
    <t>Combined donations, grants, and sponsorships</t>
  </si>
  <si>
    <t>$</t>
  </si>
  <si>
    <t>Donation ledger, grant awards, sponsorship records</t>
  </si>
  <si>
    <t>CEI-04</t>
  </si>
  <si>
    <t>Improve Literacy</t>
  </si>
  <si>
    <t>D9 Literacy Initiatives</t>
  </si>
  <si>
    <t>Active literacy initiatives operating during the year</t>
  </si>
  <si>
    <t>initiatives</t>
  </si>
  <si>
    <t>D9 Literacy Lead</t>
  </si>
  <si>
    <t>Initiative list, activity records</t>
  </si>
  <si>
    <t>CEI-05</t>
  </si>
  <si>
    <t>D9 Literacy Touchpoints</t>
  </si>
  <si>
    <t>Monthly literacy activities / touchpoints</t>
  </si>
  <si>
    <t>touchpoints</t>
  </si>
  <si>
    <t>Attendance, reading prompts, activity logs</t>
  </si>
  <si>
    <t>CEI-06</t>
  </si>
  <si>
    <t>Partner-Hosted Literacy Activities</t>
  </si>
  <si>
    <t>Literacy activities hosted with partners</t>
  </si>
  <si>
    <t>activities</t>
  </si>
  <si>
    <t>Partner confirmations, attendance</t>
  </si>
  <si>
    <t>CEI-07</t>
  </si>
  <si>
    <t>Year-End Literacy Impact Summary</t>
  </si>
  <si>
    <t>Completed annual literacy impact summary</t>
  </si>
  <si>
    <t>report</t>
  </si>
  <si>
    <t>Milestone</t>
  </si>
  <si>
    <t>Year-end literacy impact report</t>
  </si>
  <si>
    <t>CEI-08</t>
  </si>
  <si>
    <t>Board Accountability</t>
  </si>
  <si>
    <t>Monthly Program Updates</t>
  </si>
  <si>
    <t>Program updates submitted to the Board</t>
  </si>
  <si>
    <t>updates</t>
  </si>
  <si>
    <t>Program Leads</t>
  </si>
  <si>
    <t>Monthly program updates</t>
  </si>
  <si>
    <t>CEI-09</t>
  </si>
  <si>
    <t>Quarterly Scorecard Reviews</t>
  </si>
  <si>
    <t>Formal scorecard reviews completed</t>
  </si>
  <si>
    <t>reviews</t>
  </si>
  <si>
    <t>Quarterly</t>
  </si>
  <si>
    <t>CEI Board</t>
  </si>
  <si>
    <t>Board minutes, scorecard review record</t>
  </si>
  <si>
    <t>CEI-10</t>
  </si>
  <si>
    <t>Midyear Strategic Update</t>
  </si>
  <si>
    <t>Midyear strategic review completed</t>
  </si>
  <si>
    <t>update</t>
  </si>
  <si>
    <t>Midyear report / Board minutes</t>
  </si>
  <si>
    <t>CEI-11</t>
  </si>
  <si>
    <t>Year-End Impact Report</t>
  </si>
  <si>
    <t>Annual CEI impact report completed</t>
  </si>
  <si>
    <t>Year-end impact report</t>
  </si>
  <si>
    <t>CEI-12</t>
  </si>
  <si>
    <t>Corrective Action for At-Risk Goals</t>
  </si>
  <si>
    <t>Percent of at-risk goals with documented corrective action</t>
  </si>
  <si>
    <t>%</t>
  </si>
  <si>
    <t>Corrective-action notes, Board minutes</t>
  </si>
  <si>
    <t>ELMP-01</t>
  </si>
  <si>
    <t>Build Leaders</t>
  </si>
  <si>
    <t>Esquires Enrolled</t>
  </si>
  <si>
    <t>Total Esquires enrolled for the program year</t>
  </si>
  <si>
    <t>Esquires</t>
  </si>
  <si>
    <t>ELMP Program Staff</t>
  </si>
  <si>
    <t>Enrollment roster</t>
  </si>
  <si>
    <t>ELMP-02</t>
  </si>
  <si>
    <t>Active Esquires Through May</t>
  </si>
  <si>
    <t>Esquires remaining active through May</t>
  </si>
  <si>
    <t>Attendance / active roster</t>
  </si>
  <si>
    <t>ELMP-03</t>
  </si>
  <si>
    <t>Primary Success Seminars</t>
  </si>
  <si>
    <t>Primary Success Seminars completed</t>
  </si>
  <si>
    <t>seminars</t>
  </si>
  <si>
    <t>Agendas, sign-ins, presenter records</t>
  </si>
  <si>
    <t>ELMP-04</t>
  </si>
  <si>
    <t>Life Plan + Evidence Completion</t>
  </si>
  <si>
    <t>Percent completing Life Plan plus four verified evidence entries</t>
  </si>
  <si>
    <t>Portfolios, Life Plans, verification records</t>
  </si>
  <si>
    <t>ELMP-05</t>
  </si>
  <si>
    <t>College / Career Exposure</t>
  </si>
  <si>
    <t>Percent completing at least one college or career exposure activity</t>
  </si>
  <si>
    <t>Exposure attendance, reflections</t>
  </si>
  <si>
    <t>ELMP-06</t>
  </si>
  <si>
    <t>Achievement Badge Completion</t>
  </si>
  <si>
    <t>Percent earning at least one approved achievement badge</t>
  </si>
  <si>
    <t>Badge / progress records</t>
  </si>
  <si>
    <t>ELMP-07</t>
  </si>
  <si>
    <t>Year-End Progress Reviews</t>
  </si>
  <si>
    <t>Percent receiving a year-end progress review</t>
  </si>
  <si>
    <t>Completed progress reviews</t>
  </si>
  <si>
    <t>ELMP-08</t>
  </si>
  <si>
    <t>Cross-Pillar Leadership Experience</t>
  </si>
  <si>
    <t>Percent completing one Caring &amp; Sharing and one Empower experience</t>
  </si>
  <si>
    <t>Service and civic participation records</t>
  </si>
  <si>
    <t>ELMP-09</t>
  </si>
  <si>
    <t>Youth Town Hall Participation</t>
  </si>
  <si>
    <t>Esquires attending the April Youth Town Hall</t>
  </si>
  <si>
    <t>ELMP / Empower Leads</t>
  </si>
  <si>
    <t>Town Hall sign-in</t>
  </si>
  <si>
    <t>ELMP-10</t>
  </si>
  <si>
    <t>Decision Briefs / Civic Actions</t>
  </si>
  <si>
    <t>Completed community decision briefs or documented civic actions</t>
  </si>
  <si>
    <t>completed</t>
  </si>
  <si>
    <t>Decision briefs / action records</t>
  </si>
  <si>
    <t>ELMP-11</t>
  </si>
  <si>
    <t>Tutoring Request Response</t>
  </si>
  <si>
    <t>Percent of approved tutoring requests acknowledged within 5 business days</t>
  </si>
  <si>
    <t>Tutoring request and referral log</t>
  </si>
  <si>
    <t>CS-01</t>
  </si>
  <si>
    <t>Strengthen Families</t>
  </si>
  <si>
    <t>Family Support Contacts</t>
  </si>
  <si>
    <t>Documented family-support contacts</t>
  </si>
  <si>
    <t>contacts</t>
  </si>
  <si>
    <t>Caring &amp; Sharing Co-Directors</t>
  </si>
  <si>
    <t>Referral and service log</t>
  </si>
  <si>
    <t>CS-02</t>
  </si>
  <si>
    <t>Food Baskets / Equivalent Packages</t>
  </si>
  <si>
    <t>Food baskets or equivalent packages distributed</t>
  </si>
  <si>
    <t>packages</t>
  </si>
  <si>
    <t>Distribution log, household count</t>
  </si>
  <si>
    <t>CS-03</t>
  </si>
  <si>
    <t>Family Essentials Kits</t>
  </si>
  <si>
    <t>Family Essentials Kits distributed</t>
  </si>
  <si>
    <t>kits</t>
  </si>
  <si>
    <t>Kit count, distribution record</t>
  </si>
  <si>
    <t>CS-04</t>
  </si>
  <si>
    <t>Senior Connection / Brother's Keeper</t>
  </si>
  <si>
    <t>Percent of Senior Connection roster receiving at least two meaningful contacts during the program year</t>
  </si>
  <si>
    <t>Updated contact roster, contact dates, follow-up log</t>
  </si>
  <si>
    <t>CS-05</t>
  </si>
  <si>
    <t>Christmas Family Sponsorship</t>
  </si>
  <si>
    <t>Families sponsored for Christmas support</t>
  </si>
  <si>
    <t>families</t>
  </si>
  <si>
    <t>Sponsor confirmations, delivery record</t>
  </si>
  <si>
    <t>CS-06</t>
  </si>
  <si>
    <t>Organized Service Projects</t>
  </si>
  <si>
    <t>Organized community service projects completed</t>
  </si>
  <si>
    <t>projects</t>
  </si>
  <si>
    <t>Project logs, volunteer records</t>
  </si>
  <si>
    <t>CS-07</t>
  </si>
  <si>
    <t>Food Sorted</t>
  </si>
  <si>
    <t>Food sorted through partner service projects</t>
  </si>
  <si>
    <t>pounds</t>
  </si>
  <si>
    <t>Partner service report</t>
  </si>
  <si>
    <t>CS-08</t>
  </si>
  <si>
    <t>CPR / AED Pilot</t>
  </si>
  <si>
    <t>Youth or adults completing approved CPR/AED pilot</t>
  </si>
  <si>
    <t>participants</t>
  </si>
  <si>
    <t>Training roster / certificates when applicable</t>
  </si>
  <si>
    <t>CS-09</t>
  </si>
  <si>
    <t>Program Resources Raised</t>
  </si>
  <si>
    <t>Funds raised for Caring &amp; Sharing service</t>
  </si>
  <si>
    <t>Donation ledger, fundraising reports</t>
  </si>
  <si>
    <t>CS-10</t>
  </si>
  <si>
    <t>Active Caring &amp; Sharing Partners</t>
  </si>
  <si>
    <t>Active program partners</t>
  </si>
  <si>
    <t>Partner list / confirmations</t>
  </si>
  <si>
    <t>CS-11</t>
  </si>
  <si>
    <t>Referral Review Timeliness</t>
  </si>
  <si>
    <t>Percent of complete referrals reviewed within 7 business days</t>
  </si>
  <si>
    <t>Referral log and review dates</t>
  </si>
  <si>
    <t>EMP-01</t>
  </si>
  <si>
    <t>Empower Communities</t>
  </si>
  <si>
    <t>Civic Education Symposium Attendance</t>
  </si>
  <si>
    <t>Total Symposium attendees</t>
  </si>
  <si>
    <t>attendees</t>
  </si>
  <si>
    <t>TZL Empower Lead</t>
  </si>
  <si>
    <t>Sign-in / attendance record</t>
  </si>
  <si>
    <t>EMP-02</t>
  </si>
  <si>
    <t>Verified Civic Resource Recipients</t>
  </si>
  <si>
    <t>Symposium participants receiving verified civic resources</t>
  </si>
  <si>
    <t>recipients</t>
  </si>
  <si>
    <t>Resource distribution record</t>
  </si>
  <si>
    <t>EMP-03</t>
  </si>
  <si>
    <t>Symposium Evaluations</t>
  </si>
  <si>
    <t>Completed Symposium evaluations</t>
  </si>
  <si>
    <t>evaluations</t>
  </si>
  <si>
    <t>Evaluation forms / summary</t>
  </si>
  <si>
    <t>EMP-04</t>
  </si>
  <si>
    <t>Increased Civic Understanding</t>
  </si>
  <si>
    <t>Percent of evaluations reporting increased understanding</t>
  </si>
  <si>
    <t>Evaluation summary</t>
  </si>
  <si>
    <t>EMP-05</t>
  </si>
  <si>
    <t>Prospective Volunteers</t>
  </si>
  <si>
    <t>Prospective volunteers identified through the Symposium</t>
  </si>
  <si>
    <t>volunteers</t>
  </si>
  <si>
    <t>Volunteer interest list</t>
  </si>
  <si>
    <t>EMP-06</t>
  </si>
  <si>
    <t>Youth Town Hall Attendance</t>
  </si>
  <si>
    <t>Total Youth Town Hall attendees</t>
  </si>
  <si>
    <t>EMP-07</t>
  </si>
  <si>
    <t>Esquires at Youth Town Hall</t>
  </si>
  <si>
    <t>Esquires present at the Youth Town Hall</t>
  </si>
  <si>
    <t>TZL Empower / ELMP Leads</t>
  </si>
  <si>
    <t>EMP-08</t>
  </si>
  <si>
    <t>Esquires in Active Roles</t>
  </si>
  <si>
    <t>Esquires serving in active Town Hall roles</t>
  </si>
  <si>
    <t>Role roster</t>
  </si>
  <si>
    <t>EMP-09</t>
  </si>
  <si>
    <t>Completed decision briefs or documented civic actions</t>
  </si>
  <si>
    <t>Briefs / action records</t>
  </si>
  <si>
    <t>EMP-10</t>
  </si>
  <si>
    <t>Trained Volunteers</t>
  </si>
  <si>
    <t>Trained Empower volunteers</t>
  </si>
  <si>
    <t>Training roster</t>
  </si>
  <si>
    <t>EMP-11</t>
  </si>
  <si>
    <t>Active Civic Partners</t>
  </si>
  <si>
    <t>Active civic partners</t>
  </si>
  <si>
    <t>EMP-12</t>
  </si>
  <si>
    <t>Nonpartisan Review Compliance</t>
  </si>
  <si>
    <t>Percent of public materials reviewed for nonpartisan compliance before release</t>
  </si>
  <si>
    <t>Review checklist / approved materials</t>
  </si>
  <si>
    <t>EMP-13</t>
  </si>
  <si>
    <t>After-Action Report Timeliness</t>
  </si>
  <si>
    <t>Percent of major activities with after-action report completed within 14 days</t>
  </si>
  <si>
    <t>After-action reports</t>
  </si>
  <si>
    <t>TZL CEI 2026–2027 | MONTHLY PERFORMANCE SCORECARD</t>
  </si>
  <si>
    <t>Enter cumulative/current actuals in the month columns. Status updates automatically; use Status Override only when professional judgment is required.</t>
  </si>
  <si>
    <t>Metric</t>
  </si>
  <si>
    <t>Owner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</si>
  <si>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</si>
  <si>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</si>
  <si>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</si>
  <si>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</si>
  <si>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</si>
  <si>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</si>
  <si>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</si>
  <si>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</si>
  <si>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</si>
  <si>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</si>
  <si>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</si>
  <si>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</si>
  <si>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Current Actual</t>
  </si>
  <si>
    <t>Expected to Date</t>
  </si>
  <si>
    <t>% Annual Target</t>
  </si>
  <si>
    <t>Pace %</t>
  </si>
  <si>
    <t>Auto Status</t>
  </si>
  <si>
    <t>Status Override</t>
  </si>
  <si>
    <t>Official Status</t>
  </si>
  <si>
    <t>Last Update</t>
  </si>
  <si>
    <t>Next Action</t>
  </si>
  <si>
    <t>Evidence / Link</t>
  </si>
  <si>
    <t>Notes</t>
  </si>
  <si>
    <t>TZL CEI 2026–2027 | QUARTERLY SCORECARD REVIEW</t>
  </si>
  <si>
    <t>Quarter-end checkpoints: Q1 = October, Q2 = January, Q3 = April, Q4 = July. Status is calculated against expected pace at each checkpoint.</t>
  </si>
  <si>
    <t>Quarter-end actuals pull from October, January, April, and July. During each quarterly review, the Board selects the official Green / Yellow / Red status after reviewing pace, timing, evidence, and corrective action.</t>
  </si>
  <si>
    <t>Target</t>
  </si>
  <si>
    <t>Q1 Actual</t>
  </si>
  <si>
    <t>Q1 Status</t>
  </si>
  <si>
    <t>Q2 Actual</t>
  </si>
  <si>
    <t>Q2 Status</t>
  </si>
  <si>
    <t>Q3 Actual</t>
  </si>
  <si>
    <t>Q3 Status</t>
  </si>
  <si>
    <t>Q4 Actual</t>
  </si>
  <si>
    <t>Q4 Status</t>
  </si>
  <si>
    <t>Year-End Status</t>
  </si>
  <si>
    <t>TZL CEI 2026–2027 | YEAR-END PERFORMANCE SUMMARY</t>
  </si>
  <si>
    <t>Complete the final three columns during year-end closeout to capture lessons and decide what should continue, change, expand, or retire.</t>
  </si>
  <si>
    <t>Final Actual</t>
  </si>
  <si>
    <t>% Target</t>
  </si>
  <si>
    <t>Final Status</t>
  </si>
  <si>
    <t>Year-End Result / Impact</t>
  </si>
  <si>
    <t>Lessons Learned</t>
  </si>
  <si>
    <t>Next-Year Decision</t>
  </si>
  <si>
    <t>TZL CEI 2026–2027 | ACTION, RISK &amp; FOLLOW-UP LOG</t>
  </si>
  <si>
    <t>Use this log for corrective action on red/yellow initiatives, risks, decisions, improvement opportunities, and follow-up commitments.</t>
  </si>
  <si>
    <t>Date Opened</t>
  </si>
  <si>
    <t>Issue / Opportunity</t>
  </si>
  <si>
    <t>Status</t>
  </si>
  <si>
    <t>Due Date</t>
  </si>
  <si>
    <t>Action / Next Step</t>
  </si>
  <si>
    <t>Resolution / Result</t>
  </si>
  <si>
    <t>Date Closed</t>
  </si>
  <si>
    <t>TZL CEI 2026–2027 PERFORMANCE SCORECARD | USER GUIDE</t>
  </si>
  <si>
    <t>Purpose</t>
  </si>
  <si>
    <t>This workbook is the official working scorecard for monthly updates, quarterly reviews, and year-end assessment across TZL CEI, ELMP, Caring &amp; Sharing, and TZL Empower.</t>
  </si>
  <si>
    <t>Meaning</t>
  </si>
  <si>
    <t>Categories</t>
  </si>
  <si>
    <t>1. Add or edit initiatives</t>
  </si>
  <si>
    <t>Use the Initiative Register. Rows are prebuilt through row 104. Enter a new ID, category, target, pace method, owner, and evidence source in the next blank row.</t>
  </si>
  <si>
    <t>On track / target or expected pace is being met.</t>
  </si>
  <si>
    <t>2. Update monthly</t>
  </si>
  <si>
    <t>On Monthly Scorecard, enter the cumulative/current actual for each initiative in the appropriate month column. Example: if 45 families have been supported by November, enter 45 in November.</t>
  </si>
  <si>
    <t>Needs attention / behind expected pace but recoverable.</t>
  </si>
  <si>
    <t>3. Review status</t>
  </si>
  <si>
    <t>The workbook compares actual progress with expected progress. Green = on track; Yellow = needs attention; Red = off track; Gray = not updated.</t>
  </si>
  <si>
    <t>Off track / overdue or materially behind expected pace.</t>
  </si>
  <si>
    <t>4. Override when needed</t>
  </si>
  <si>
    <t>For event-based or qualitative initiatives, use the Status Override column to select Green, Yellow, or Red. The override becomes the official status.</t>
  </si>
  <si>
    <t>Not Updated</t>
  </si>
  <si>
    <t>No current actual has been entered yet.</t>
  </si>
  <si>
    <t>5. Quarterly review</t>
  </si>
  <si>
    <t>Quarterly Review automatically captures the latest actual and calculated status at the end of Oct, Jan, Apr, and Jul.</t>
  </si>
  <si>
    <t>6. Year-end closeout</t>
  </si>
  <si>
    <t>Use Year-End Summary to document results, lessons learned, and the next-year decision for each initiative.</t>
  </si>
  <si>
    <t>7. Action management</t>
  </si>
  <si>
    <t>Use Action Log for corrective actions, risks, follow-up tasks, and improvement opportunities.</t>
  </si>
  <si>
    <t>Pace Methods</t>
  </si>
  <si>
    <t>Year-End Decision</t>
  </si>
  <si>
    <t>Program month numbering</t>
  </si>
  <si>
    <t>1=Aug, 2=Sep, 3=Oct, 4=Nov, 5=Dec, 6=Jan, 7=Feb, 8=Mar, 9=Apr, 10=May, 11=Jun, 12=Jul.</t>
  </si>
  <si>
    <t>Automatic status rule</t>
  </si>
  <si>
    <t>For measurable initiatives: Green = at least 90% of expected pace; Yellow = 75%–89%; Red = below 75%. Milestones remain on-track before their due month and are evaluated when due.</t>
  </si>
  <si>
    <t>Continue</t>
  </si>
  <si>
    <t>Modify</t>
  </si>
  <si>
    <t>Expand</t>
  </si>
  <si>
    <t>Retire</t>
  </si>
  <si>
    <t>Program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</si>
</sst>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mmm\ d\,\ yyyy"/>
  </numFmts>
  <fonts count="27">
    <font>
      <sz val="11"/>
      <name val="Carlito"/>
    </font>
    <font>
      <b/>
      <sz val="16"/>
      <color rgb="FFFFFFFF"/>
      <name val="Carlito"/>
    </font>
    <font>
      <b/>
      <sz val="11"/>
      <color rgb="FFA36F09"/>
      <name val="Carlito"/>
    </font>
    <font>
      <b/>
      <sz val="11"/>
      <color rgb="FFFFFFFF"/>
      <name val="Carlito"/>
    </font>
    <font>
      <b/>
      <sz val="11"/>
      <name val="Carlito"/>
    </font>
    <font>
      <i/>
      <sz val="11"/>
      <color rgb="FF2E2E2E"/>
      <name val="Carlito"/>
    </font>
    <font>
      <b/>
      <sz val="17"/>
      <color rgb="FFFFFFFF"/>
      <name val="Carlito"/>
    </font>
    <font>
      <b/>
      <sz val="15"/>
      <color rgb="FF2E2E2E"/>
      <name val="Carlito"/>
    </font>
    <font>
      <b/>
      <sz val="15"/>
      <color rgb="FF548235"/>
      <name val="Carlito"/>
    </font>
    <font>
      <b/>
      <sz val="15"/>
      <color rgb="FFBF9000"/>
      <name val="Carlito"/>
    </font>
    <font>
      <b/>
      <sz val="15"/>
      <color rgb="FFC00000"/>
      <name val="Carlito"/>
    </font>
    <font>
      <b/>
      <sz val="15"/>
      <color rgb="FF6B6B6B"/>
      <name val="Carlito"/>
    </font>
    <font>
      <b/>
      <sz val="11"/>
      <color rgb="FF548235"/>
      <name val="Carlito"/>
    </font>
    <font>
      <b/>
      <sz val="11"/>
      <color rgb="FFBF9000"/>
      <name val="Carlito"/>
    </font>
    <font>
      <b/>
      <sz val="11"/>
      <color rgb="FFC00000"/>
      <name val="Carlito"/>
    </font>
    <font>
      <b/>
      <sz val="11"/>
      <color rgb="FF6B6B6B"/>
      <name val="Carlito"/>
    </font>
    <font>
      <i/>
      <sz val="11"/>
      <name val="Carlito"/>
    </font>
    <font>
      <b/>
      <sz val="10"/>
      <color rgb="FF2E2E2E"/>
      <name val="Carlito"/>
    </font>
    <font>
      <b/>
      <sz val="20"/>
      <color rgb="FF2E2E2E"/>
      <name val="Carlito"/>
    </font>
    <font>
      <b/>
      <sz val="10"/>
      <color rgb="FF548235"/>
      <name val="Carlito"/>
    </font>
    <font>
      <b/>
      <sz val="20"/>
      <color rgb="FF548235"/>
      <name val="Carlito"/>
    </font>
    <font>
      <b/>
      <sz val="10"/>
      <color rgb="FFBF9000"/>
      <name val="Carlito"/>
    </font>
    <font>
      <b/>
      <sz val="20"/>
      <color rgb="FFBF9000"/>
      <name val="Carlito"/>
    </font>
    <font>
      <b/>
      <sz val="10"/>
      <color rgb="FFC00000"/>
      <name val="Carlito"/>
    </font>
    <font>
      <b/>
      <sz val="20"/>
      <color rgb="FFC00000"/>
      <name val="Carlito"/>
    </font>
    <font>
      <b/>
      <sz val="10"/>
      <color rgb="FF6B6B6B"/>
      <name val="Carlito"/>
    </font>
    <font>
      <b/>
      <sz val="20"/>
      <color rgb="FF6B6B6B"/>
      <name val="Carlito"/>
    </font>
  </fonts>
  <fills count="11">
    <fill>
      <patternFill patternType="none"/>
    </fill>
    <fill>
      <patternFill patternType="gray125"/>
    </fill>
    <fill>
      <patternFill patternType="solid">
        <fgColor rgb="FF111111"/>
      </patternFill>
    </fill>
    <fill>
      <patternFill patternType="solid">
        <fgColor rgb="FFEFE8DA"/>
      </patternFill>
    </fill>
    <fill>
      <patternFill patternType="solid">
        <fgColor rgb="FFC6E0B4"/>
      </patternFill>
    </fill>
    <fill>
      <patternFill patternType="solid">
        <fgColor rgb="FFFFE699"/>
      </patternFill>
    </fill>
    <fill>
      <patternFill patternType="solid">
        <fgColor rgb="FFF4CCCC"/>
      </patternFill>
    </fill>
    <fill>
      <patternFill patternType="solid">
        <fgColor rgb="FFE7E6E6"/>
      </patternFill>
    </fill>
    <fill>
      <patternFill patternType="solid">
        <fgColor rgb="FFA36F09"/>
      </patternFill>
    </fill>
    <fill>
      <patternFill patternType="solid">
        <fgColor rgb="FF2E2E2E"/>
      </patternFill>
    </fill>
    <fill>
      <patternFill patternType="solid">
        <f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3" borderId="0" xfId="0" applyFont="1" applyFill="1" applyAlignment="1">
      <alignment vertical="top"/>
    </xf>
    <xf numFmtId="0" fontId="0" fillId="0" borderId="0" xfId="0" applyAlignment="1">
      <alignment wrapText="1"/>
    </xf>
    <xf numFmtId="0" fontId="3" fillId="2" borderId="0" xfId="0" applyFont="1" applyFill="1"/>
    <xf numFmtId="0" fontId="4" fillId="4" borderId="0" xfId="0" applyFont="1" applyFill="1"/>
    <xf numFmtId="0" fontId="4" fillId="5" borderId="0" xfId="0" applyFont="1" applyFill="1"/>
    <xf numFmtId="0" fontId="4" fillId="6" borderId="0" xfId="0" applyFont="1" applyFill="1"/>
    <xf numFmtId="0" fontId="4" fillId="7" borderId="0" xfId="0" applyFont="1" applyFill="1"/>
    <xf numFmtId="0" fontId="3" fillId="8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65" fontId="0" fillId="0" borderId="0" xfId="0" applyNumberFormat="1" applyAlignment="1">
      <alignment vertical="center"/>
    </xf>
    <xf numFmtId="0" fontId="3" fillId="9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6" borderId="0" xfId="0" applyFill="1" applyAlignment="1">
      <alignment vertical="center"/>
    </xf>
    <xf numFmtId="9" fontId="0" fillId="0" borderId="0" xfId="0" applyNumberFormat="1" applyAlignment="1">
      <alignment vertical="center"/>
    </xf>
    <xf numFmtId="0" fontId="12" fillId="4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13" fillId="5" borderId="0" xfId="0" applyFont="1" applyFill="1" applyAlignment="1">
      <alignment vertical="center" wrapText="1"/>
    </xf>
    <xf numFmtId="0" fontId="14" fillId="6" borderId="0" xfId="0" applyFont="1" applyFill="1" applyAlignment="1">
      <alignment vertical="center" wrapText="1"/>
    </xf>
    <xf numFmtId="0" fontId="15" fillId="7" borderId="0" xfId="0" applyFont="1" applyFill="1" applyAlignment="1">
      <alignment vertical="center" wrapText="1"/>
    </xf>
    <xf numFmtId="0" fontId="3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3" fillId="8" borderId="0" xfId="0" applyFont="1" applyFill="1" applyAlignment="1">
      <alignment vertical="top" wrapText="1"/>
    </xf>
    <xf numFmtId="0" fontId="3" fillId="9" borderId="0" xfId="0" applyFont="1" applyFill="1" applyAlignment="1">
      <alignment vertical="top" wrapText="1"/>
    </xf>
    <xf numFmtId="9" fontId="0" fillId="0" borderId="0" xfId="0" applyNumberFormat="1" applyAlignment="1">
      <alignment vertical="top" wrapText="1"/>
    </xf>
    <xf numFmtId="14" fontId="0" fillId="0" borderId="0" xfId="0" applyNumberFormat="1" applyAlignment="1">
      <alignment vertical="top" wrapText="1"/>
    </xf>
    <xf numFmtId="0" fontId="6" fillId="2" borderId="0" xfId="0" applyFont="1" applyFill="1" applyAlignment="1">
      <alignment vertical="center"/>
    </xf>
    <xf numFmtId="0" fontId="3" fillId="8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23" fillId="6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24" fillId="6" borderId="0" xfId="0" applyFont="1" applyFill="1" applyAlignment="1">
      <alignment horizontal="center" vertical="center" wrapText="1"/>
    </xf>
    <xf numFmtId="0" fontId="25" fillId="7" borderId="0" xfId="0" applyFont="1" applyFill="1" applyAlignment="1">
      <alignment horizontal="center" vertical="center" wrapText="1"/>
    </xf>
    <xf numFmtId="0" fontId="11" fillId="7" borderId="0" xfId="0" applyFont="1" applyFill="1" applyAlignment="1">
      <alignment horizontal="center" vertical="center" wrapText="1"/>
    </xf>
    <xf numFmtId="0" fontId="26" fillId="7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5" fillId="3" borderId="0" xfId="0" applyFont="1" applyFill="1"/>
    <xf numFmtId="0" fontId="1" fillId="2" borderId="0" xfId="0" applyFont="1" applyFill="1"/>
    <xf numFmtId="0" fontId="5" fillId="10" borderId="0" xfId="0" applyFont="1" applyFill="1" applyAlignment="1">
      <alignment wrapText="1"/>
    </xf>
    <xf numFmtId="0" fontId="16" fillId="3" borderId="0" xfId="0" applyFont="1" applyFill="1"/>
  </cellXfs>
  <cellStyles count="1">
    <cellStyle name="Normal" xfId="0" builtinId="0"/>
  </cellStyles>
  <dxfs count="44">
    <dxf>
      <font>
        <i/>
        <color rgb="FF6B6B6B"/>
      </font>
      <fill>
        <patternFill patternType="solid">
          <bgColor rgb="FFE7E6E6"/>
        </patternFill>
      </fill>
    </dxf>
    <dxf>
      <font>
        <b/>
        <color rgb="FFC00000"/>
      </font>
      <fill>
        <patternFill patternType="solid">
          <bgColor rgb="FFF4CCCC"/>
        </patternFill>
      </fill>
    </dxf>
    <dxf>
      <font>
        <b/>
        <color rgb="FFBF9000"/>
      </font>
      <fill>
        <patternFill patternType="solid">
          <bgColor rgb="FFFFE699"/>
        </patternFill>
      </fill>
    </dxf>
    <dxf>
      <font>
        <b/>
        <color rgb="FF548235"/>
      </font>
      <fill>
        <patternFill patternType="solid">
          <bgColor rgb="FFC6E0B4"/>
        </patternFill>
      </fill>
    </dxf>
    <dxf>
      <font>
        <b/>
        <color rgb="FF1F4E78"/>
      </font>
      <fill>
        <patternFill patternType="solid">
          <bgColor rgb="FFDDEBF7"/>
        </patternFill>
      </fill>
    </dxf>
    <dxf>
      <font>
        <b/>
        <color rgb="FF375623"/>
      </font>
      <fill>
        <patternFill patternType="solid">
          <bgColor rgb="FFE2F0D9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A36F09"/>
      </font>
      <fill>
        <patternFill patternType="solid">
          <bgColor rgb="FFEDE7D9"/>
        </patternFill>
      </fill>
    </dxf>
    <dxf>
      <font>
        <i/>
        <color rgb="FF6B6B6B"/>
      </font>
      <fill>
        <patternFill patternType="solid">
          <bgColor rgb="FFE7E6E6"/>
        </patternFill>
      </fill>
    </dxf>
    <dxf>
      <font>
        <b/>
        <color rgb="FFC00000"/>
      </font>
      <fill>
        <patternFill patternType="solid">
          <bgColor rgb="FFF4CCCC"/>
        </patternFill>
      </fill>
    </dxf>
    <dxf>
      <font>
        <b/>
        <color rgb="FFBF9000"/>
      </font>
      <fill>
        <patternFill patternType="solid">
          <bgColor rgb="FFFFE699"/>
        </patternFill>
      </fill>
    </dxf>
    <dxf>
      <font>
        <b/>
        <color rgb="FF548235"/>
      </font>
      <fill>
        <patternFill patternType="solid">
          <bgColor rgb="FFC6E0B4"/>
        </patternFill>
      </fill>
    </dxf>
    <dxf>
      <font>
        <b/>
        <color rgb="FFC00000"/>
      </font>
      <fill>
        <patternFill patternType="solid">
          <bgColor rgb="FFF4CCCC"/>
        </patternFill>
      </fill>
    </dxf>
    <dxf>
      <font>
        <b/>
        <color rgb="FFBF9000"/>
      </font>
      <fill>
        <patternFill patternType="solid">
          <bgColor rgb="FFFFE699"/>
        </patternFill>
      </fill>
    </dxf>
    <dxf>
      <font>
        <b/>
        <color rgb="FF548235"/>
      </font>
      <fill>
        <patternFill patternType="solid">
          <bgColor rgb="FFC6E0B4"/>
        </patternFill>
      </fill>
    </dxf>
    <dxf>
      <font>
        <b/>
        <color rgb="FFC00000"/>
      </font>
      <fill>
        <patternFill patternType="solid">
          <bgColor rgb="FFF4CCCC"/>
        </patternFill>
      </fill>
    </dxf>
    <dxf>
      <font>
        <b/>
        <color rgb="FFBF9000"/>
      </font>
      <fill>
        <patternFill patternType="solid">
          <bgColor rgb="FFFFE699"/>
        </patternFill>
      </fill>
    </dxf>
    <dxf>
      <font>
        <b/>
        <color rgb="FF548235"/>
      </font>
      <fill>
        <patternFill patternType="solid">
          <bgColor rgb="FFC6E0B4"/>
        </patternFill>
      </fill>
    </dxf>
    <dxf>
      <font>
        <b/>
        <color rgb="FFC00000"/>
      </font>
      <fill>
        <patternFill patternType="solid">
          <bgColor rgb="FFF4CCCC"/>
        </patternFill>
      </fill>
    </dxf>
    <dxf>
      <font>
        <b/>
        <color rgb="FFBF9000"/>
      </font>
      <fill>
        <patternFill patternType="solid">
          <bgColor rgb="FFFFE699"/>
        </patternFill>
      </fill>
    </dxf>
    <dxf>
      <font>
        <b/>
        <color rgb="FF548235"/>
      </font>
      <fill>
        <patternFill patternType="solid">
          <bgColor rgb="FFC6E0B4"/>
        </patternFill>
      </fill>
    </dxf>
    <dxf>
      <font>
        <b/>
        <color rgb="FFC00000"/>
      </font>
      <fill>
        <patternFill patternType="solid">
          <bgColor rgb="FFF4CCCC"/>
        </patternFill>
      </fill>
    </dxf>
    <dxf>
      <font>
        <b/>
        <color rgb="FFBF9000"/>
      </font>
      <fill>
        <patternFill patternType="solid">
          <bgColor rgb="FFFFE699"/>
        </patternFill>
      </fill>
    </dxf>
    <dxf>
      <font>
        <b/>
        <color rgb="FF548235"/>
      </font>
      <fill>
        <patternFill patternType="solid">
          <bgColor rgb="FFC6E0B4"/>
        </patternFill>
      </fill>
    </dxf>
    <dxf>
      <font>
        <b/>
        <color rgb="FF1F4E78"/>
      </font>
      <fill>
        <patternFill patternType="solid">
          <bgColor rgb="FFDDEBF7"/>
        </patternFill>
      </fill>
    </dxf>
    <dxf>
      <font>
        <b/>
        <color rgb="FF375623"/>
      </font>
      <fill>
        <patternFill patternType="solid">
          <bgColor rgb="FFE2F0D9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A36F09"/>
      </font>
      <fill>
        <patternFill patternType="solid">
          <bgColor rgb="FFEDE7D9"/>
        </patternFill>
      </fill>
    </dxf>
    <dxf>
      <font>
        <i/>
        <color rgb="FF6B6B6B"/>
      </font>
      <fill>
        <patternFill patternType="solid">
          <bgColor rgb="FFE7E6E6"/>
        </patternFill>
      </fill>
    </dxf>
    <dxf>
      <font>
        <b/>
        <color rgb="FFC00000"/>
      </font>
      <fill>
        <patternFill patternType="solid">
          <bgColor rgb="FFF4CCCC"/>
        </patternFill>
      </fill>
    </dxf>
    <dxf>
      <font>
        <b/>
        <color rgb="FFBF9000"/>
      </font>
      <fill>
        <patternFill patternType="solid">
          <bgColor rgb="FFFFE699"/>
        </patternFill>
      </fill>
    </dxf>
    <dxf>
      <font>
        <b/>
        <color rgb="FF548235"/>
      </font>
      <fill>
        <patternFill patternType="solid">
          <bgColor rgb="FFC6E0B4"/>
        </patternFill>
      </fill>
    </dxf>
    <dxf>
      <font>
        <i/>
        <color rgb="FF6B6B6B"/>
      </font>
      <fill>
        <patternFill patternType="solid">
          <bgColor rgb="FFE7E6E6"/>
        </patternFill>
      </fill>
    </dxf>
    <dxf>
      <font>
        <b/>
        <color rgb="FFC00000"/>
      </font>
      <fill>
        <patternFill patternType="solid">
          <bgColor rgb="FFF4CCCC"/>
        </patternFill>
      </fill>
    </dxf>
    <dxf>
      <font>
        <b/>
        <color rgb="FFBF9000"/>
      </font>
      <fill>
        <patternFill patternType="solid">
          <bgColor rgb="FFFFE699"/>
        </patternFill>
      </fill>
    </dxf>
    <dxf>
      <font>
        <b/>
        <color rgb="FF548235"/>
      </font>
      <fill>
        <patternFill patternType="solid">
          <bgColor rgb="FFC6E0B4"/>
        </patternFill>
      </fill>
    </dxf>
    <dxf>
      <font>
        <b/>
        <color rgb="FF1F4E78"/>
      </font>
      <fill>
        <patternFill patternType="solid">
          <bgColor rgb="FFDDEBF7"/>
        </patternFill>
      </fill>
    </dxf>
    <dxf>
      <font>
        <b/>
        <color rgb="FF375623"/>
      </font>
      <fill>
        <patternFill patternType="solid">
          <bgColor rgb="FFE2F0D9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A36F09"/>
      </font>
      <fill>
        <patternFill patternType="solid">
          <bgColor rgb="FFEDE7D9"/>
        </patternFill>
      </fill>
    </dxf>
    <dxf>
      <font>
        <b/>
        <color rgb="FF1F4E78"/>
      </font>
      <fill>
        <patternFill patternType="solid">
          <bgColor rgb="FFDDEBF7"/>
        </patternFill>
      </fill>
    </dxf>
    <dxf>
      <font>
        <b/>
        <color rgb="FF375623"/>
      </font>
      <fill>
        <patternFill patternType="solid">
          <bgColor rgb="FFE2F0D9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A36F09"/>
      </font>
      <fill>
        <patternFill patternType="solid">
          <bgColor rgb="FFEDE7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Initiatives by Category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Initiatives</c:v>
          </c:tx>
          <c:invertIfNegative val="1"/>
          <c:cat>
            <c:strRef>
              <c:f>Dashboard!$A$14:$A$17</c:f>
              <c:strCache>
                <c:ptCount val="4"/>
                <c:pt idx="0">
                  <c:v>TZL CEI</c:v>
                </c:pt>
                <c:pt idx="1">
                  <c:v>ELMP</c:v>
                </c:pt>
                <c:pt idx="2">
                  <c:v>Caring &amp; Sharing</c:v>
                </c:pt>
                <c:pt idx="3">
                  <c:v>TZL Empower</c:v>
                </c:pt>
              </c:strCache>
            </c:strRef>
          </c:cat>
          <c:val>
            <c:numRef>
              <c:f>Dashboard!$B$14:$B$17</c:f>
              <c:numCache>
                <c:formatCode>General</c:formatCode>
                <c:ptCount val="4"/>
                <c:pt idx="0">
                  <c:v>12</c:v>
                </c:pt>
                <c:pt idx="1">
                  <c:v>11</c:v>
                </c:pt>
                <c:pt idx="2">
                  <c:v>11</c:v>
                </c:pt>
                <c:pt idx="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B-4483-B4A8-C5A57F780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11</xdr:row>
      <xdr:rowOff>0</xdr:rowOff>
    </xdr:from>
    <xdr:to>
      <xdr:col>10</xdr:col>
      <xdr:colOff>0</xdr:colOff>
      <xdr:row>18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itiativeRegisterTable" displayName="InitiativeRegisterTable" ref="A4:L104">
  <tableColumns count="12">
    <tableColumn id="1" xr3:uid="{00000000-0010-0000-0000-000001000000}" name="Initiative ID"/>
    <tableColumn id="2" xr3:uid="{00000000-0010-0000-0000-000002000000}" name="Category"/>
    <tableColumn id="3" xr3:uid="{00000000-0010-0000-0000-000003000000}" name="Strategic Priority"/>
    <tableColumn id="4" xr3:uid="{00000000-0010-0000-0000-000004000000}" name="Initiative"/>
    <tableColumn id="5" xr3:uid="{00000000-0010-0000-0000-000005000000}" name="Metric / Definition"/>
    <tableColumn id="6" xr3:uid="{00000000-0010-0000-0000-000006000000}" name="Annual Target"/>
    <tableColumn id="7" xr3:uid="{00000000-0010-0000-0000-000007000000}" name="Unit"/>
    <tableColumn id="8" xr3:uid="{00000000-0010-0000-0000-000008000000}" name="Pace Method"/>
    <tableColumn id="9" xr3:uid="{00000000-0010-0000-0000-000009000000}" name="Start Mo."/>
    <tableColumn id="10" xr3:uid="{00000000-0010-0000-0000-00000A000000}" name="Due Mo."/>
    <tableColumn id="11" xr3:uid="{00000000-0010-0000-0000-00000B000000}" name="Primary Owner"/>
    <tableColumn id="12" xr3:uid="{00000000-0010-0000-0000-00000C000000}" name="Required Evidence / Review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onthlyScorecardTable" displayName="MonthlyScorecardTable" ref="A4:AH104">
  <tableColumns count="34">
    <tableColumn id="1" xr3:uid="{00000000-0010-0000-0100-000001000000}" name="Initiative ID"/>
    <tableColumn id="2" xr3:uid="{00000000-0010-0000-0100-000002000000}" name="Category"/>
    <tableColumn id="3" xr3:uid="{00000000-0010-0000-0100-000003000000}" name="Strategic Priority"/>
    <tableColumn id="4" xr3:uid="{00000000-0010-0000-0100-000004000000}" name="Initiative"/>
    <tableColumn id="5" xr3:uid="{00000000-0010-0000-0100-000005000000}" name="Metric"/>
    <tableColumn id="6" xr3:uid="{00000000-0010-0000-0100-000006000000}" name="Annual Target"/>
    <tableColumn id="7" xr3:uid="{00000000-0010-0000-0100-000007000000}" name="Unit"/>
    <tableColumn id="8" xr3:uid="{00000000-0010-0000-0100-000008000000}" name="Pace Method"/>
    <tableColumn id="9" xr3:uid="{00000000-0010-0000-0100-000009000000}" name="Start Mo."/>
    <tableColumn id="10" xr3:uid="{00000000-0010-0000-0100-00000A000000}" name="Due Mo."/>
    <tableColumn id="11" xr3:uid="{00000000-0010-0000-0100-00000B000000}" name="Owner"/>
    <tableColumn id="12" xr3:uid="{00000000-0010-0000-0100-00000C000000}" name="Aug"/>
    <tableColumn id="13" xr3:uid="{00000000-0010-0000-0100-00000D000000}" name="Sep"/>
    <tableColumn id="14" xr3:uid="{00000000-0010-0000-0100-00000E000000}" name="Oct"/>
    <tableColumn id="15" xr3:uid="{00000000-0010-0000-0100-00000F000000}" name="Nov"/>
    <tableColumn id="16" xr3:uid="{00000000-0010-0000-0100-000010000000}" name="Dec"/>
    <tableColumn id="17" xr3:uid="{00000000-0010-0000-0100-000011000000}" name="Jan"/>
    <tableColumn id="18" xr3:uid="{00000000-0010-0000-0100-000012000000}" name="Feb"/>
    <tableColumn id="19" xr3:uid="{00000000-0010-0000-0100-000013000000}" name="Mar"/>
    <tableColumn id="20" xr3:uid="{00000000-0010-0000-0100-000014000000}" name="Apr"/>
    <tableColumn id="21" xr3:uid="{00000000-0010-0000-0100-000015000000}" name="May"/>
    <tableColumn id="22" xr3:uid="{00000000-0010-0000-0100-000016000000}" name="Jun"/>
    <tableColumn id="23" xr3:uid="{00000000-0010-0000-0100-000017000000}" name="Jul"/>
    <tableColumn id="24" xr3:uid="{00000000-0010-0000-0100-000018000000}" name="Current Actual"/>
    <tableColumn id="25" xr3:uid="{00000000-0010-0000-0100-000019000000}" name="Expected to Date"/>
    <tableColumn id="26" xr3:uid="{00000000-0010-0000-0100-00001A000000}" name="% Annual Target"/>
    <tableColumn id="27" xr3:uid="{00000000-0010-0000-0100-00001B000000}" name="Pace %"/>
    <tableColumn id="28" xr3:uid="{00000000-0010-0000-0100-00001C000000}" name="Auto Status"/>
    <tableColumn id="29" xr3:uid="{00000000-0010-0000-0100-00001D000000}" name="Status Override"/>
    <tableColumn id="30" xr3:uid="{00000000-0010-0000-0100-00001E000000}" name="Official Status"/>
    <tableColumn id="31" xr3:uid="{00000000-0010-0000-0100-00001F000000}" name="Last Update"/>
    <tableColumn id="32" xr3:uid="{00000000-0010-0000-0100-000020000000}" name="Next Action"/>
    <tableColumn id="33" xr3:uid="{00000000-0010-0000-0100-000021000000}" name="Evidence / Link"/>
    <tableColumn id="34" xr3:uid="{00000000-0010-0000-0100-000022000000}" name="Note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QuarterlyReviewTable" displayName="QuarterlyReviewTable" ref="A4:O104">
  <tableColumns count="15">
    <tableColumn id="1" xr3:uid="{00000000-0010-0000-0200-000001000000}" name="Initiative ID"/>
    <tableColumn id="2" xr3:uid="{00000000-0010-0000-0200-000002000000}" name="Category"/>
    <tableColumn id="3" xr3:uid="{00000000-0010-0000-0200-000003000000}" name="Initiative"/>
    <tableColumn id="4" xr3:uid="{00000000-0010-0000-0200-000004000000}" name="Target"/>
    <tableColumn id="5" xr3:uid="{00000000-0010-0000-0200-000005000000}" name="Unit"/>
    <tableColumn id="6" xr3:uid="{00000000-0010-0000-0200-000006000000}" name="Q1 Actual"/>
    <tableColumn id="7" xr3:uid="{00000000-0010-0000-0200-000007000000}" name="Q1 Status"/>
    <tableColumn id="8" xr3:uid="{00000000-0010-0000-0200-000008000000}" name="Q2 Actual"/>
    <tableColumn id="9" xr3:uid="{00000000-0010-0000-0200-000009000000}" name="Q2 Status"/>
    <tableColumn id="10" xr3:uid="{00000000-0010-0000-0200-00000A000000}" name="Q3 Actual"/>
    <tableColumn id="11" xr3:uid="{00000000-0010-0000-0200-00000B000000}" name="Q3 Status"/>
    <tableColumn id="12" xr3:uid="{00000000-0010-0000-0200-00000C000000}" name="Q4 Actual"/>
    <tableColumn id="13" xr3:uid="{00000000-0010-0000-0200-00000D000000}" name="Q4 Status"/>
    <tableColumn id="14" xr3:uid="{00000000-0010-0000-0200-00000E000000}" name="Owner"/>
    <tableColumn id="15" xr3:uid="{00000000-0010-0000-0200-00000F000000}" name="Year-End Statu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YearEndSummaryTable" displayName="YearEndSummaryTable" ref="A4:M104">
  <tableColumns count="13">
    <tableColumn id="1" xr3:uid="{00000000-0010-0000-0300-000001000000}" name="Initiative ID"/>
    <tableColumn id="2" xr3:uid="{00000000-0010-0000-0300-000002000000}" name="Category"/>
    <tableColumn id="3" xr3:uid="{00000000-0010-0000-0300-000003000000}" name="Strategic Priority"/>
    <tableColumn id="4" xr3:uid="{00000000-0010-0000-0300-000004000000}" name="Initiative"/>
    <tableColumn id="5" xr3:uid="{00000000-0010-0000-0300-000005000000}" name="Target"/>
    <tableColumn id="6" xr3:uid="{00000000-0010-0000-0300-000006000000}" name="Unit"/>
    <tableColumn id="7" xr3:uid="{00000000-0010-0000-0300-000007000000}" name="Final Actual"/>
    <tableColumn id="8" xr3:uid="{00000000-0010-0000-0300-000008000000}" name="% Target"/>
    <tableColumn id="9" xr3:uid="{00000000-0010-0000-0300-000009000000}" name="Final Status"/>
    <tableColumn id="10" xr3:uid="{00000000-0010-0000-0300-00000A000000}" name="Owner"/>
    <tableColumn id="11" xr3:uid="{00000000-0010-0000-0300-00000B000000}" name="Year-End Result / Impact"/>
    <tableColumn id="12" xr3:uid="{00000000-0010-0000-0300-00000C000000}" name="Lessons Learned"/>
    <tableColumn id="13" xr3:uid="{00000000-0010-0000-0300-00000D000000}" name="Next-Year Decisio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ActionLogTable" displayName="ActionLogTable" ref="A4:J204">
  <tableColumns count="10">
    <tableColumn id="1" xr3:uid="{00000000-0010-0000-0400-000001000000}" name="Date Opened"/>
    <tableColumn id="2" xr3:uid="{00000000-0010-0000-0400-000002000000}" name="Initiative ID"/>
    <tableColumn id="3" xr3:uid="{00000000-0010-0000-0400-000003000000}" name="Category"/>
    <tableColumn id="4" xr3:uid="{00000000-0010-0000-0400-000004000000}" name="Issue / Opportunity"/>
    <tableColumn id="5" xr3:uid="{00000000-0010-0000-0400-000005000000}" name="Status"/>
    <tableColumn id="6" xr3:uid="{00000000-0010-0000-0400-000006000000}" name="Owner"/>
    <tableColumn id="7" xr3:uid="{00000000-0010-0000-0400-000007000000}" name="Due Date"/>
    <tableColumn id="8" xr3:uid="{00000000-0010-0000-0400-000008000000}" name="Action / Next Step"/>
    <tableColumn id="9" xr3:uid="{00000000-0010-0000-0400-000009000000}" name="Resolution / Result"/>
    <tableColumn id="10" xr3:uid="{00000000-0010-0000-0400-00000A000000}" name="Date Close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0"/>
  <sheetViews>
    <sheetView workbookViewId="0">
      <selection sqref="A1:H1"/>
    </sheetView>
  </sheetViews>
  <sheetFormatPr defaultRowHeight="14"/>
  <cols>
    <col min="1" max="1" width="24" customWidth="1"/>
    <col min="2" max="2" width="85" customWidth="1"/>
    <col min="4" max="4" width="18" customWidth="1"/>
    <col min="5" max="5" width="52" customWidth="1"/>
    <col min="7" max="7" width="14.4140625" bestFit="1" customWidth="1"/>
    <col min="8" max="8" width="16.58203125" bestFit="1" customWidth="1"/>
  </cols>
  <sheetData>
    <row r="1" spans="1:8" ht="20" customHeight="1">
      <c r="A1" s="47" t="s">
        <v>334</v>
      </c>
      <c r="B1" s="47"/>
      <c r="C1" s="47"/>
      <c r="D1" s="47"/>
      <c r="E1" s="47"/>
      <c r="F1" s="47"/>
      <c r="G1" s="47"/>
      <c r="H1" s="47"/>
    </row>
    <row r="3" spans="1:8" ht="28">
      <c r="A3" s="1" t="s">
        <v>335</v>
      </c>
      <c r="B3" s="2" t="s">
        <v>336</v>
      </c>
      <c r="D3" s="3" t="s">
        <v>329</v>
      </c>
      <c r="E3" s="3" t="s">
        <v>337</v>
      </c>
      <c r="G3" s="8" t="s">
        <v>338</v>
      </c>
      <c r="H3" s="8" t="s">
        <v>298</v>
      </c>
    </row>
    <row r="4" spans="1:8" ht="28">
      <c r="A4" s="1" t="s">
        <v>339</v>
      </c>
      <c r="B4" s="2" t="s">
        <v>340</v>
      </c>
      <c r="D4" s="4" t="s">
        <v>14</v>
      </c>
      <c r="E4" s="2" t="s">
        <v>341</v>
      </c>
      <c r="G4" t="s">
        <v>18</v>
      </c>
    </row>
    <row r="5" spans="1:8" ht="28">
      <c r="A5" s="1" t="s">
        <v>342</v>
      </c>
      <c r="B5" s="2" t="s">
        <v>343</v>
      </c>
      <c r="D5" s="5" t="s">
        <v>15</v>
      </c>
      <c r="E5" s="2" t="s">
        <v>344</v>
      </c>
      <c r="G5" t="s">
        <v>19</v>
      </c>
      <c r="H5" t="s">
        <v>14</v>
      </c>
    </row>
    <row r="6" spans="1:8" ht="28">
      <c r="A6" s="1" t="s">
        <v>345</v>
      </c>
      <c r="B6" s="2" t="s">
        <v>346</v>
      </c>
      <c r="D6" s="6" t="s">
        <v>16</v>
      </c>
      <c r="E6" s="2" t="s">
        <v>347</v>
      </c>
      <c r="G6" t="s">
        <v>20</v>
      </c>
      <c r="H6" t="s">
        <v>15</v>
      </c>
    </row>
    <row r="7" spans="1:8" ht="28">
      <c r="A7" s="1" t="s">
        <v>348</v>
      </c>
      <c r="B7" s="2" t="s">
        <v>349</v>
      </c>
      <c r="D7" s="7" t="s">
        <v>350</v>
      </c>
      <c r="E7" s="2" t="s">
        <v>351</v>
      </c>
      <c r="G7" t="s">
        <v>21</v>
      </c>
      <c r="H7" t="s">
        <v>16</v>
      </c>
    </row>
    <row r="8" spans="1:8" ht="28">
      <c r="A8" s="1" t="s">
        <v>352</v>
      </c>
      <c r="B8" s="2" t="s">
        <v>353</v>
      </c>
    </row>
    <row r="9" spans="1:8" ht="28">
      <c r="A9" s="1" t="s">
        <v>354</v>
      </c>
      <c r="B9" s="2" t="s">
        <v>355</v>
      </c>
    </row>
    <row r="10" spans="1:8">
      <c r="A10" s="1" t="s">
        <v>356</v>
      </c>
      <c r="B10" s="2" t="s">
        <v>357</v>
      </c>
      <c r="G10" s="8" t="s">
        <v>358</v>
      </c>
      <c r="H10" s="8" t="s">
        <v>359</v>
      </c>
    </row>
    <row r="11" spans="1:8">
      <c r="A11" s="1" t="s">
        <v>360</v>
      </c>
      <c r="B11" s="2" t="s">
        <v>361</v>
      </c>
      <c r="G11" t="s">
        <v>53</v>
      </c>
    </row>
    <row r="12" spans="1:8" ht="28">
      <c r="A12" s="1" t="s">
        <v>362</v>
      </c>
      <c r="B12" s="2" t="s">
        <v>363</v>
      </c>
      <c r="G12" t="s">
        <v>102</v>
      </c>
      <c r="H12" t="s">
        <v>364</v>
      </c>
    </row>
    <row r="13" spans="1:8">
      <c r="G13" t="s">
        <v>89</v>
      </c>
      <c r="H13" t="s">
        <v>365</v>
      </c>
    </row>
    <row r="14" spans="1:8">
      <c r="G14" t="s">
        <v>60</v>
      </c>
      <c r="H14" t="s">
        <v>366</v>
      </c>
    </row>
    <row r="15" spans="1:8">
      <c r="H15" t="s">
        <v>367</v>
      </c>
    </row>
    <row r="18" spans="7:7">
      <c r="G18" s="8" t="s">
        <v>368</v>
      </c>
    </row>
    <row r="19" spans="7:7">
      <c r="G19">
        <v>1</v>
      </c>
    </row>
    <row r="20" spans="7:7">
      <c r="G20">
        <v>2</v>
      </c>
    </row>
    <row r="21" spans="7:7">
      <c r="G21">
        <v>3</v>
      </c>
    </row>
    <row r="22" spans="7:7">
      <c r="G22">
        <v>4</v>
      </c>
    </row>
    <row r="23" spans="7:7">
      <c r="G23">
        <v>5</v>
      </c>
    </row>
    <row r="24" spans="7:7">
      <c r="G24">
        <v>6</v>
      </c>
    </row>
    <row r="25" spans="7:7">
      <c r="G25">
        <v>7</v>
      </c>
    </row>
    <row r="26" spans="7:7">
      <c r="G26">
        <v>8</v>
      </c>
    </row>
    <row r="27" spans="7:7">
      <c r="G27">
        <v>9</v>
      </c>
    </row>
    <row r="28" spans="7:7">
      <c r="G28">
        <v>10</v>
      </c>
    </row>
    <row r="29" spans="7:7">
      <c r="G29">
        <v>11</v>
      </c>
    </row>
    <row r="30" spans="7:7">
      <c r="G30">
        <v>12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workbookViewId="0">
      <selection activeCell="E5" sqref="E5"/>
    </sheetView>
  </sheetViews>
  <sheetFormatPr defaultRowHeight="14"/>
  <cols>
    <col min="1" max="1" width="18" customWidth="1"/>
    <col min="2" max="2" width="16" customWidth="1"/>
    <col min="3" max="3" width="14" customWidth="1"/>
    <col min="4" max="4" width="18" customWidth="1"/>
    <col min="5" max="7" width="14" customWidth="1"/>
    <col min="8" max="8" width="16" customWidth="1"/>
    <col min="9" max="9" width="14" customWidth="1"/>
    <col min="10" max="10" width="18" customWidth="1"/>
  </cols>
  <sheetData>
    <row r="1" spans="1:10" ht="21.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</row>
    <row r="3" spans="1:10">
      <c r="A3" s="9"/>
      <c r="B3" s="9"/>
      <c r="C3" s="9"/>
      <c r="D3" s="9"/>
      <c r="E3" s="9"/>
      <c r="F3" s="9"/>
      <c r="G3" s="9"/>
      <c r="H3" s="9"/>
      <c r="I3" s="9"/>
      <c r="J3" s="9"/>
    </row>
    <row r="4" spans="1:10">
      <c r="A4" s="10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</row>
    <row r="5" spans="1:10">
      <c r="A5" s="10" t="s">
        <v>4</v>
      </c>
      <c r="B5" s="9">
        <f ca="1">MOD(MONTH(TODAY())-8,12)+1</f>
        <v>1</v>
      </c>
      <c r="C5" s="9"/>
      <c r="D5" s="9"/>
      <c r="E5" s="9"/>
      <c r="F5" s="9"/>
      <c r="G5" s="9"/>
      <c r="H5" s="9"/>
      <c r="I5" s="9"/>
      <c r="J5" s="9"/>
    </row>
    <row r="6" spans="1:10">
      <c r="A6" s="10" t="s">
        <v>5</v>
      </c>
      <c r="B6" s="11">
        <f ca="1">TODAY()</f>
        <v>46245</v>
      </c>
      <c r="C6" s="9"/>
      <c r="D6" s="9"/>
      <c r="E6" s="9"/>
      <c r="F6" s="9"/>
      <c r="G6" s="9"/>
      <c r="H6" s="9"/>
      <c r="I6" s="9"/>
      <c r="J6" s="9"/>
    </row>
    <row r="7" spans="1:10">
      <c r="A7" s="9"/>
      <c r="B7" s="9"/>
      <c r="C7" s="9"/>
      <c r="D7" s="9"/>
      <c r="E7" s="9"/>
      <c r="F7" s="9"/>
      <c r="G7" s="9"/>
      <c r="H7" s="9"/>
      <c r="I7" s="9"/>
      <c r="J7" s="9"/>
    </row>
    <row r="8" spans="1:10" ht="19">
      <c r="A8" s="32" t="s">
        <v>6</v>
      </c>
      <c r="B8" s="33"/>
      <c r="C8" s="35" t="s">
        <v>7</v>
      </c>
      <c r="D8" s="36"/>
      <c r="E8" s="38" t="s">
        <v>8</v>
      </c>
      <c r="F8" s="39"/>
      <c r="G8" s="41" t="s">
        <v>9</v>
      </c>
      <c r="H8" s="42"/>
      <c r="I8" s="44" t="s">
        <v>10</v>
      </c>
      <c r="J8" s="45"/>
    </row>
    <row r="9" spans="1:10">
      <c r="A9" s="34">
        <f>COUNTIF('Initiative Register'!A5:A104,"&lt;&gt;")</f>
        <v>47</v>
      </c>
      <c r="B9" s="33"/>
      <c r="C9" s="37">
        <f>COUNTIF('Monthly Scorecard'!AD5:AD104,"Green")</f>
        <v>0</v>
      </c>
      <c r="D9" s="36"/>
      <c r="E9" s="40">
        <f>COUNTIF('Monthly Scorecard'!AD5:AD104,"Yellow")</f>
        <v>0</v>
      </c>
      <c r="F9" s="39"/>
      <c r="G9" s="43">
        <f>COUNTIF('Monthly Scorecard'!AD5:AD104,"Red")</f>
        <v>0</v>
      </c>
      <c r="H9" s="42"/>
      <c r="I9" s="46">
        <f>COUNTIF('Monthly Scorecard'!AD5:AD104,"Not Updated")</f>
        <v>100</v>
      </c>
      <c r="J9" s="45"/>
    </row>
    <row r="10" spans="1:10">
      <c r="A10" s="33"/>
      <c r="B10" s="33"/>
      <c r="C10" s="36"/>
      <c r="D10" s="36"/>
      <c r="E10" s="39"/>
      <c r="F10" s="39"/>
      <c r="G10" s="42"/>
      <c r="H10" s="42"/>
      <c r="I10" s="45"/>
      <c r="J10" s="45"/>
    </row>
    <row r="11" spans="1:10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0">
      <c r="A12" s="31" t="s">
        <v>11</v>
      </c>
      <c r="B12" s="31"/>
      <c r="C12" s="31"/>
      <c r="D12" s="31"/>
      <c r="E12" s="31"/>
      <c r="F12" s="31"/>
      <c r="G12" s="31"/>
      <c r="H12" s="31"/>
      <c r="I12" s="31"/>
      <c r="J12" s="31"/>
    </row>
    <row r="13" spans="1:10">
      <c r="A13" s="12" t="s">
        <v>12</v>
      </c>
      <c r="B13" s="12" t="s">
        <v>13</v>
      </c>
      <c r="C13" s="12" t="s">
        <v>14</v>
      </c>
      <c r="D13" s="12" t="s">
        <v>15</v>
      </c>
      <c r="E13" s="12" t="s">
        <v>16</v>
      </c>
      <c r="F13" s="12" t="s">
        <v>17</v>
      </c>
      <c r="G13" s="9"/>
      <c r="H13" s="9"/>
      <c r="I13" s="9"/>
      <c r="J13" s="9"/>
    </row>
    <row r="14" spans="1:10">
      <c r="A14" s="10" t="s">
        <v>18</v>
      </c>
      <c r="B14" s="9">
        <f>COUNTIF('Monthly Scorecard'!B5:B104,A14)</f>
        <v>12</v>
      </c>
      <c r="C14" s="13">
        <f>COUNTIFS('Monthly Scorecard'!B5:B104,A14,'Monthly Scorecard'!AD5:AD104,"Green")</f>
        <v>0</v>
      </c>
      <c r="D14" s="14">
        <f>COUNTIFS('Monthly Scorecard'!B5:B104,A14,'Monthly Scorecard'!AD5:AD104,"Yellow")</f>
        <v>0</v>
      </c>
      <c r="E14" s="15">
        <f>COUNTIFS('Monthly Scorecard'!B5:B104,A14,'Monthly Scorecard'!AD5:AD104,"Red")</f>
        <v>0</v>
      </c>
      <c r="F14" s="16">
        <f>IFERROR(C14/B14,0)</f>
        <v>0</v>
      </c>
      <c r="G14" s="9"/>
      <c r="H14" s="9"/>
      <c r="I14" s="9"/>
      <c r="J14" s="9"/>
    </row>
    <row r="15" spans="1:10">
      <c r="A15" s="10" t="s">
        <v>19</v>
      </c>
      <c r="B15" s="9">
        <f>COUNTIF('Monthly Scorecard'!B5:B104,A15)</f>
        <v>11</v>
      </c>
      <c r="C15" s="13">
        <f>COUNTIFS('Monthly Scorecard'!B5:B104,A15,'Monthly Scorecard'!AD5:AD104,"Green")</f>
        <v>0</v>
      </c>
      <c r="D15" s="14">
        <f>COUNTIFS('Monthly Scorecard'!B5:B104,A15,'Monthly Scorecard'!AD5:AD104,"Yellow")</f>
        <v>0</v>
      </c>
      <c r="E15" s="15">
        <f>COUNTIFS('Monthly Scorecard'!B5:B104,A15,'Monthly Scorecard'!AD5:AD104,"Red")</f>
        <v>0</v>
      </c>
      <c r="F15" s="16">
        <f>IFERROR(C15/B15,0)</f>
        <v>0</v>
      </c>
      <c r="G15" s="9"/>
      <c r="H15" s="9"/>
      <c r="I15" s="9"/>
      <c r="J15" s="9"/>
    </row>
    <row r="16" spans="1:10">
      <c r="A16" s="10" t="s">
        <v>20</v>
      </c>
      <c r="B16" s="9">
        <f>COUNTIF('Monthly Scorecard'!B5:B104,A16)</f>
        <v>11</v>
      </c>
      <c r="C16" s="13">
        <f>COUNTIFS('Monthly Scorecard'!B5:B104,A16,'Monthly Scorecard'!AD5:AD104,"Green")</f>
        <v>0</v>
      </c>
      <c r="D16" s="14">
        <f>COUNTIFS('Monthly Scorecard'!B5:B104,A16,'Monthly Scorecard'!AD5:AD104,"Yellow")</f>
        <v>0</v>
      </c>
      <c r="E16" s="15">
        <f>COUNTIFS('Monthly Scorecard'!B5:B104,A16,'Monthly Scorecard'!AD5:AD104,"Red")</f>
        <v>0</v>
      </c>
      <c r="F16" s="16">
        <f>IFERROR(C16/B16,0)</f>
        <v>0</v>
      </c>
      <c r="G16" s="9"/>
      <c r="H16" s="9"/>
      <c r="I16" s="9"/>
      <c r="J16" s="9"/>
    </row>
    <row r="17" spans="1:10">
      <c r="A17" s="10" t="s">
        <v>21</v>
      </c>
      <c r="B17" s="9">
        <f>COUNTIF('Monthly Scorecard'!B5:B104,A17)</f>
        <v>13</v>
      </c>
      <c r="C17" s="13">
        <f>COUNTIFS('Monthly Scorecard'!B5:B104,A17,'Monthly Scorecard'!AD5:AD104,"Green")</f>
        <v>0</v>
      </c>
      <c r="D17" s="14">
        <f>COUNTIFS('Monthly Scorecard'!B5:B104,A17,'Monthly Scorecard'!AD5:AD104,"Yellow")</f>
        <v>0</v>
      </c>
      <c r="E17" s="15">
        <f>COUNTIFS('Monthly Scorecard'!B5:B104,A17,'Monthly Scorecard'!AD5:AD104,"Red")</f>
        <v>0</v>
      </c>
      <c r="F17" s="16">
        <f>IFERROR(C17/B17,0)</f>
        <v>0</v>
      </c>
      <c r="G17" s="9"/>
      <c r="H17" s="9"/>
      <c r="I17" s="9"/>
      <c r="J17" s="9"/>
    </row>
    <row r="18" spans="1:10">
      <c r="A18" s="9"/>
      <c r="B18" s="9"/>
      <c r="C18" s="9"/>
      <c r="D18" s="9"/>
      <c r="E18" s="9"/>
      <c r="F18" s="9"/>
      <c r="G18" s="9"/>
      <c r="H18" s="9"/>
      <c r="I18" s="9"/>
      <c r="J18" s="9"/>
    </row>
    <row r="19" spans="1:10">
      <c r="A19" s="31" t="s">
        <v>22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0" ht="56">
      <c r="A20" s="17" t="s">
        <v>7</v>
      </c>
      <c r="B20" s="18" t="s">
        <v>23</v>
      </c>
      <c r="C20" s="18" t="s">
        <v>24</v>
      </c>
      <c r="D20" s="19" t="s">
        <v>8</v>
      </c>
      <c r="E20" s="18" t="s">
        <v>25</v>
      </c>
      <c r="F20" s="18" t="s">
        <v>26</v>
      </c>
      <c r="G20" s="20" t="s">
        <v>9</v>
      </c>
      <c r="H20" s="18" t="s">
        <v>27</v>
      </c>
      <c r="I20" s="18" t="s">
        <v>28</v>
      </c>
      <c r="J20" s="21" t="s">
        <v>29</v>
      </c>
    </row>
    <row r="21" spans="1:10">
      <c r="A21" s="18"/>
      <c r="B21" s="18"/>
      <c r="C21" s="18"/>
      <c r="D21" s="18"/>
      <c r="E21" s="18"/>
      <c r="F21" s="18"/>
      <c r="G21" s="18"/>
      <c r="H21" s="18"/>
      <c r="I21" s="18"/>
      <c r="J21" s="21" t="s">
        <v>30</v>
      </c>
    </row>
    <row r="22" spans="1:10" ht="112">
      <c r="A22" s="18" t="s">
        <v>31</v>
      </c>
      <c r="B22" s="18" t="s">
        <v>32</v>
      </c>
      <c r="C22" s="18"/>
      <c r="D22" s="18"/>
      <c r="E22" s="18"/>
      <c r="F22" s="18"/>
      <c r="G22" s="18"/>
      <c r="H22" s="18"/>
      <c r="I22" s="18"/>
      <c r="J22" s="18"/>
    </row>
    <row r="23" spans="1:10" ht="84">
      <c r="A23" s="18" t="s">
        <v>33</v>
      </c>
      <c r="B23" s="18" t="s">
        <v>34</v>
      </c>
      <c r="C23" s="18"/>
      <c r="D23" s="18"/>
      <c r="E23" s="18"/>
      <c r="F23" s="18"/>
      <c r="G23" s="18"/>
      <c r="H23" s="18"/>
      <c r="I23" s="18"/>
      <c r="J23" s="18"/>
    </row>
  </sheetData>
  <mergeCells count="14">
    <mergeCell ref="A1:J1"/>
    <mergeCell ref="A2:J2"/>
    <mergeCell ref="A12:J12"/>
    <mergeCell ref="A19:J19"/>
    <mergeCell ref="A8:B8"/>
    <mergeCell ref="A9:B10"/>
    <mergeCell ref="C8:D8"/>
    <mergeCell ref="C9:D10"/>
    <mergeCell ref="E8:F8"/>
    <mergeCell ref="E9:F10"/>
    <mergeCell ref="G8:H8"/>
    <mergeCell ref="G9:H10"/>
    <mergeCell ref="I8:J8"/>
    <mergeCell ref="I9:J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4"/>
  <sheetViews>
    <sheetView workbookViewId="0">
      <selection activeCell="C11" sqref="C11"/>
    </sheetView>
  </sheetViews>
  <sheetFormatPr defaultRowHeight="14"/>
  <cols>
    <col min="1" max="1" width="14" customWidth="1"/>
    <col min="2" max="2" width="18" customWidth="1"/>
    <col min="3" max="3" width="20" customWidth="1"/>
    <col min="4" max="4" width="34" customWidth="1"/>
    <col min="5" max="5" width="48" customWidth="1"/>
    <col min="6" max="6" width="14" customWidth="1"/>
    <col min="7" max="8" width="16" customWidth="1"/>
    <col min="9" max="10" width="11" customWidth="1"/>
    <col min="11" max="11" width="25" customWidth="1"/>
    <col min="12" max="12" width="44" customWidth="1"/>
  </cols>
  <sheetData>
    <row r="1" spans="1:12" ht="20">
      <c r="A1" s="47" t="s">
        <v>35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4.5">
      <c r="A2" s="48" t="s">
        <v>36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4" spans="1:12" ht="24" customHeight="1">
      <c r="A4" s="22" t="s">
        <v>37</v>
      </c>
      <c r="B4" s="22" t="s">
        <v>12</v>
      </c>
      <c r="C4" s="22" t="s">
        <v>38</v>
      </c>
      <c r="D4" s="22" t="s">
        <v>39</v>
      </c>
      <c r="E4" s="22" t="s">
        <v>40</v>
      </c>
      <c r="F4" s="22" t="s">
        <v>41</v>
      </c>
      <c r="G4" s="22" t="s">
        <v>42</v>
      </c>
      <c r="H4" s="22" t="s">
        <v>43</v>
      </c>
      <c r="I4" s="22" t="s">
        <v>44</v>
      </c>
      <c r="J4" s="22" t="s">
        <v>45</v>
      </c>
      <c r="K4" s="22" t="s">
        <v>46</v>
      </c>
      <c r="L4" s="22" t="s">
        <v>47</v>
      </c>
    </row>
    <row r="5" spans="1:12">
      <c r="A5" s="23" t="s">
        <v>48</v>
      </c>
      <c r="B5" s="23" t="s">
        <v>18</v>
      </c>
      <c r="C5" s="23" t="s">
        <v>49</v>
      </c>
      <c r="D5" s="23" t="s">
        <v>50</v>
      </c>
      <c r="E5" s="23" t="s">
        <v>51</v>
      </c>
      <c r="F5" s="23">
        <v>12</v>
      </c>
      <c r="G5" s="23" t="s">
        <v>52</v>
      </c>
      <c r="H5" s="23" t="s">
        <v>53</v>
      </c>
      <c r="I5" s="23">
        <v>1</v>
      </c>
      <c r="J5" s="23">
        <v>12</v>
      </c>
      <c r="K5" s="23" t="s">
        <v>54</v>
      </c>
      <c r="L5" s="23" t="s">
        <v>55</v>
      </c>
    </row>
    <row r="6" spans="1:12">
      <c r="A6" s="23" t="s">
        <v>56</v>
      </c>
      <c r="B6" s="23" t="s">
        <v>18</v>
      </c>
      <c r="C6" s="23" t="s">
        <v>49</v>
      </c>
      <c r="D6" s="23" t="s">
        <v>57</v>
      </c>
      <c r="E6" s="23" t="s">
        <v>58</v>
      </c>
      <c r="F6" s="23">
        <v>2</v>
      </c>
      <c r="G6" s="23" t="s">
        <v>59</v>
      </c>
      <c r="H6" s="23" t="s">
        <v>60</v>
      </c>
      <c r="I6" s="23">
        <v>1</v>
      </c>
      <c r="J6" s="23">
        <v>12</v>
      </c>
      <c r="K6" s="23" t="s">
        <v>61</v>
      </c>
      <c r="L6" s="23" t="s">
        <v>62</v>
      </c>
    </row>
    <row r="7" spans="1:12">
      <c r="A7" s="23" t="s">
        <v>63</v>
      </c>
      <c r="B7" s="23" t="s">
        <v>18</v>
      </c>
      <c r="C7" s="23" t="s">
        <v>49</v>
      </c>
      <c r="D7" s="23" t="s">
        <v>64</v>
      </c>
      <c r="E7" s="23" t="s">
        <v>65</v>
      </c>
      <c r="F7" s="24">
        <v>30000</v>
      </c>
      <c r="G7" s="23" t="s">
        <v>66</v>
      </c>
      <c r="H7" s="23" t="s">
        <v>53</v>
      </c>
      <c r="I7" s="23">
        <v>1</v>
      </c>
      <c r="J7" s="23">
        <v>12</v>
      </c>
      <c r="K7" s="23" t="s">
        <v>61</v>
      </c>
      <c r="L7" s="23" t="s">
        <v>67</v>
      </c>
    </row>
    <row r="8" spans="1:12">
      <c r="A8" s="23" t="s">
        <v>68</v>
      </c>
      <c r="B8" s="23" t="s">
        <v>18</v>
      </c>
      <c r="C8" s="23" t="s">
        <v>69</v>
      </c>
      <c r="D8" s="23" t="s">
        <v>70</v>
      </c>
      <c r="E8" s="23" t="s">
        <v>71</v>
      </c>
      <c r="F8" s="23">
        <v>6</v>
      </c>
      <c r="G8" s="23" t="s">
        <v>72</v>
      </c>
      <c r="H8" s="23" t="s">
        <v>53</v>
      </c>
      <c r="I8" s="23">
        <v>1</v>
      </c>
      <c r="J8" s="23">
        <v>12</v>
      </c>
      <c r="K8" s="23" t="s">
        <v>73</v>
      </c>
      <c r="L8" s="23" t="s">
        <v>74</v>
      </c>
    </row>
    <row r="9" spans="1:12">
      <c r="A9" s="23" t="s">
        <v>75</v>
      </c>
      <c r="B9" s="23" t="s">
        <v>18</v>
      </c>
      <c r="C9" s="23" t="s">
        <v>69</v>
      </c>
      <c r="D9" s="23" t="s">
        <v>76</v>
      </c>
      <c r="E9" s="23" t="s">
        <v>77</v>
      </c>
      <c r="F9" s="23">
        <v>12</v>
      </c>
      <c r="G9" s="23" t="s">
        <v>78</v>
      </c>
      <c r="H9" s="23" t="s">
        <v>53</v>
      </c>
      <c r="I9" s="23">
        <v>1</v>
      </c>
      <c r="J9" s="23">
        <v>12</v>
      </c>
      <c r="K9" s="23" t="s">
        <v>73</v>
      </c>
      <c r="L9" s="23" t="s">
        <v>79</v>
      </c>
    </row>
    <row r="10" spans="1:12">
      <c r="A10" s="23" t="s">
        <v>80</v>
      </c>
      <c r="B10" s="23" t="s">
        <v>18</v>
      </c>
      <c r="C10" s="23" t="s">
        <v>69</v>
      </c>
      <c r="D10" s="23" t="s">
        <v>81</v>
      </c>
      <c r="E10" s="23" t="s">
        <v>82</v>
      </c>
      <c r="F10" s="23">
        <v>3</v>
      </c>
      <c r="G10" s="23" t="s">
        <v>83</v>
      </c>
      <c r="H10" s="23" t="s">
        <v>53</v>
      </c>
      <c r="I10" s="23">
        <v>1</v>
      </c>
      <c r="J10" s="23">
        <v>12</v>
      </c>
      <c r="K10" s="23" t="s">
        <v>73</v>
      </c>
      <c r="L10" s="23" t="s">
        <v>84</v>
      </c>
    </row>
    <row r="11" spans="1:12">
      <c r="A11" s="23" t="s">
        <v>85</v>
      </c>
      <c r="B11" s="23" t="s">
        <v>18</v>
      </c>
      <c r="C11" s="23" t="s">
        <v>69</v>
      </c>
      <c r="D11" s="23" t="s">
        <v>86</v>
      </c>
      <c r="E11" s="23" t="s">
        <v>87</v>
      </c>
      <c r="F11" s="23">
        <v>1</v>
      </c>
      <c r="G11" s="23" t="s">
        <v>88</v>
      </c>
      <c r="H11" s="23" t="s">
        <v>89</v>
      </c>
      <c r="I11" s="23">
        <v>1</v>
      </c>
      <c r="J11" s="23">
        <v>12</v>
      </c>
      <c r="K11" s="23" t="s">
        <v>73</v>
      </c>
      <c r="L11" s="23" t="s">
        <v>90</v>
      </c>
    </row>
    <row r="12" spans="1:12">
      <c r="A12" s="23" t="s">
        <v>91</v>
      </c>
      <c r="B12" s="23" t="s">
        <v>18</v>
      </c>
      <c r="C12" s="23" t="s">
        <v>92</v>
      </c>
      <c r="D12" s="23" t="s">
        <v>93</v>
      </c>
      <c r="E12" s="23" t="s">
        <v>94</v>
      </c>
      <c r="F12" s="23">
        <v>12</v>
      </c>
      <c r="G12" s="23" t="s">
        <v>95</v>
      </c>
      <c r="H12" s="23" t="s">
        <v>53</v>
      </c>
      <c r="I12" s="23">
        <v>1</v>
      </c>
      <c r="J12" s="23">
        <v>12</v>
      </c>
      <c r="K12" s="23" t="s">
        <v>96</v>
      </c>
      <c r="L12" s="23" t="s">
        <v>97</v>
      </c>
    </row>
    <row r="13" spans="1:12">
      <c r="A13" s="23" t="s">
        <v>98</v>
      </c>
      <c r="B13" s="23" t="s">
        <v>18</v>
      </c>
      <c r="C13" s="23" t="s">
        <v>92</v>
      </c>
      <c r="D13" s="23" t="s">
        <v>99</v>
      </c>
      <c r="E13" s="23" t="s">
        <v>100</v>
      </c>
      <c r="F13" s="23">
        <v>4</v>
      </c>
      <c r="G13" s="23" t="s">
        <v>101</v>
      </c>
      <c r="H13" s="23" t="s">
        <v>102</v>
      </c>
      <c r="I13" s="23">
        <v>1</v>
      </c>
      <c r="J13" s="23">
        <v>12</v>
      </c>
      <c r="K13" s="23" t="s">
        <v>103</v>
      </c>
      <c r="L13" s="23" t="s">
        <v>104</v>
      </c>
    </row>
    <row r="14" spans="1:12">
      <c r="A14" s="23" t="s">
        <v>105</v>
      </c>
      <c r="B14" s="23" t="s">
        <v>18</v>
      </c>
      <c r="C14" s="23" t="s">
        <v>92</v>
      </c>
      <c r="D14" s="23" t="s">
        <v>106</v>
      </c>
      <c r="E14" s="23" t="s">
        <v>107</v>
      </c>
      <c r="F14" s="23">
        <v>1</v>
      </c>
      <c r="G14" s="23" t="s">
        <v>108</v>
      </c>
      <c r="H14" s="23" t="s">
        <v>89</v>
      </c>
      <c r="I14" s="23">
        <v>1</v>
      </c>
      <c r="J14" s="23">
        <v>6</v>
      </c>
      <c r="K14" s="23" t="s">
        <v>103</v>
      </c>
      <c r="L14" s="23" t="s">
        <v>109</v>
      </c>
    </row>
    <row r="15" spans="1:12">
      <c r="A15" s="23" t="s">
        <v>110</v>
      </c>
      <c r="B15" s="23" t="s">
        <v>18</v>
      </c>
      <c r="C15" s="23" t="s">
        <v>92</v>
      </c>
      <c r="D15" s="23" t="s">
        <v>111</v>
      </c>
      <c r="E15" s="23" t="s">
        <v>112</v>
      </c>
      <c r="F15" s="23">
        <v>1</v>
      </c>
      <c r="G15" s="23" t="s">
        <v>88</v>
      </c>
      <c r="H15" s="23" t="s">
        <v>89</v>
      </c>
      <c r="I15" s="23">
        <v>1</v>
      </c>
      <c r="J15" s="23">
        <v>12</v>
      </c>
      <c r="K15" s="23" t="s">
        <v>103</v>
      </c>
      <c r="L15" s="23" t="s">
        <v>113</v>
      </c>
    </row>
    <row r="16" spans="1:12">
      <c r="A16" s="23" t="s">
        <v>114</v>
      </c>
      <c r="B16" s="23" t="s">
        <v>18</v>
      </c>
      <c r="C16" s="23" t="s">
        <v>92</v>
      </c>
      <c r="D16" s="23" t="s">
        <v>115</v>
      </c>
      <c r="E16" s="23" t="s">
        <v>116</v>
      </c>
      <c r="F16" s="23">
        <v>100</v>
      </c>
      <c r="G16" s="23" t="s">
        <v>117</v>
      </c>
      <c r="H16" s="23" t="s">
        <v>60</v>
      </c>
      <c r="I16" s="23">
        <v>1</v>
      </c>
      <c r="J16" s="23">
        <v>12</v>
      </c>
      <c r="K16" s="23" t="s">
        <v>61</v>
      </c>
      <c r="L16" s="23" t="s">
        <v>118</v>
      </c>
    </row>
    <row r="17" spans="1:12">
      <c r="A17" s="23" t="s">
        <v>119</v>
      </c>
      <c r="B17" s="23" t="s">
        <v>19</v>
      </c>
      <c r="C17" s="23" t="s">
        <v>120</v>
      </c>
      <c r="D17" s="23" t="s">
        <v>121</v>
      </c>
      <c r="E17" s="23" t="s">
        <v>122</v>
      </c>
      <c r="F17" s="23">
        <v>40</v>
      </c>
      <c r="G17" s="23" t="s">
        <v>123</v>
      </c>
      <c r="H17" s="23" t="s">
        <v>89</v>
      </c>
      <c r="I17" s="23">
        <v>1</v>
      </c>
      <c r="J17" s="23">
        <v>3</v>
      </c>
      <c r="K17" s="23" t="s">
        <v>124</v>
      </c>
      <c r="L17" s="23" t="s">
        <v>125</v>
      </c>
    </row>
    <row r="18" spans="1:12">
      <c r="A18" s="23" t="s">
        <v>126</v>
      </c>
      <c r="B18" s="23" t="s">
        <v>19</v>
      </c>
      <c r="C18" s="23" t="s">
        <v>120</v>
      </c>
      <c r="D18" s="23" t="s">
        <v>127</v>
      </c>
      <c r="E18" s="23" t="s">
        <v>128</v>
      </c>
      <c r="F18" s="23">
        <v>36</v>
      </c>
      <c r="G18" s="23" t="s">
        <v>123</v>
      </c>
      <c r="H18" s="23" t="s">
        <v>89</v>
      </c>
      <c r="I18" s="23">
        <v>3</v>
      </c>
      <c r="J18" s="23">
        <v>10</v>
      </c>
      <c r="K18" s="23" t="s">
        <v>124</v>
      </c>
      <c r="L18" s="23" t="s">
        <v>129</v>
      </c>
    </row>
    <row r="19" spans="1:12">
      <c r="A19" s="23" t="s">
        <v>130</v>
      </c>
      <c r="B19" s="23" t="s">
        <v>19</v>
      </c>
      <c r="C19" s="23" t="s">
        <v>120</v>
      </c>
      <c r="D19" s="23" t="s">
        <v>131</v>
      </c>
      <c r="E19" s="23" t="s">
        <v>132</v>
      </c>
      <c r="F19" s="23">
        <v>8</v>
      </c>
      <c r="G19" s="23" t="s">
        <v>133</v>
      </c>
      <c r="H19" s="23" t="s">
        <v>53</v>
      </c>
      <c r="I19" s="23">
        <v>3</v>
      </c>
      <c r="J19" s="23">
        <v>10</v>
      </c>
      <c r="K19" s="23" t="s">
        <v>124</v>
      </c>
      <c r="L19" s="23" t="s">
        <v>134</v>
      </c>
    </row>
    <row r="20" spans="1:12" ht="28">
      <c r="A20" s="23" t="s">
        <v>135</v>
      </c>
      <c r="B20" s="23" t="s">
        <v>19</v>
      </c>
      <c r="C20" s="23" t="s">
        <v>120</v>
      </c>
      <c r="D20" s="23" t="s">
        <v>136</v>
      </c>
      <c r="E20" s="23" t="s">
        <v>137</v>
      </c>
      <c r="F20" s="23">
        <v>75</v>
      </c>
      <c r="G20" s="23" t="s">
        <v>117</v>
      </c>
      <c r="H20" s="23" t="s">
        <v>53</v>
      </c>
      <c r="I20" s="23">
        <v>3</v>
      </c>
      <c r="J20" s="23">
        <v>10</v>
      </c>
      <c r="K20" s="23" t="s">
        <v>124</v>
      </c>
      <c r="L20" s="23" t="s">
        <v>138</v>
      </c>
    </row>
    <row r="21" spans="1:12" ht="28">
      <c r="A21" s="23" t="s">
        <v>139</v>
      </c>
      <c r="B21" s="23" t="s">
        <v>19</v>
      </c>
      <c r="C21" s="23" t="s">
        <v>120</v>
      </c>
      <c r="D21" s="23" t="s">
        <v>140</v>
      </c>
      <c r="E21" s="23" t="s">
        <v>141</v>
      </c>
      <c r="F21" s="23">
        <v>80</v>
      </c>
      <c r="G21" s="23" t="s">
        <v>117</v>
      </c>
      <c r="H21" s="23" t="s">
        <v>53</v>
      </c>
      <c r="I21" s="23">
        <v>4</v>
      </c>
      <c r="J21" s="23">
        <v>10</v>
      </c>
      <c r="K21" s="23" t="s">
        <v>124</v>
      </c>
      <c r="L21" s="23" t="s">
        <v>142</v>
      </c>
    </row>
    <row r="22" spans="1:12">
      <c r="A22" s="23" t="s">
        <v>143</v>
      </c>
      <c r="B22" s="23" t="s">
        <v>19</v>
      </c>
      <c r="C22" s="23" t="s">
        <v>120</v>
      </c>
      <c r="D22" s="23" t="s">
        <v>144</v>
      </c>
      <c r="E22" s="23" t="s">
        <v>145</v>
      </c>
      <c r="F22" s="23">
        <v>60</v>
      </c>
      <c r="G22" s="23" t="s">
        <v>117</v>
      </c>
      <c r="H22" s="23" t="s">
        <v>53</v>
      </c>
      <c r="I22" s="23">
        <v>3</v>
      </c>
      <c r="J22" s="23">
        <v>10</v>
      </c>
      <c r="K22" s="23" t="s">
        <v>124</v>
      </c>
      <c r="L22" s="23" t="s">
        <v>146</v>
      </c>
    </row>
    <row r="23" spans="1:12">
      <c r="A23" s="23" t="s">
        <v>147</v>
      </c>
      <c r="B23" s="23" t="s">
        <v>19</v>
      </c>
      <c r="C23" s="23" t="s">
        <v>120</v>
      </c>
      <c r="D23" s="23" t="s">
        <v>148</v>
      </c>
      <c r="E23" s="23" t="s">
        <v>149</v>
      </c>
      <c r="F23" s="23">
        <v>100</v>
      </c>
      <c r="G23" s="23" t="s">
        <v>117</v>
      </c>
      <c r="H23" s="23" t="s">
        <v>89</v>
      </c>
      <c r="I23" s="23">
        <v>3</v>
      </c>
      <c r="J23" s="23">
        <v>10</v>
      </c>
      <c r="K23" s="23" t="s">
        <v>124</v>
      </c>
      <c r="L23" s="23" t="s">
        <v>150</v>
      </c>
    </row>
    <row r="24" spans="1:12" ht="28">
      <c r="A24" s="23" t="s">
        <v>151</v>
      </c>
      <c r="B24" s="23" t="s">
        <v>19</v>
      </c>
      <c r="C24" s="23" t="s">
        <v>120</v>
      </c>
      <c r="D24" s="23" t="s">
        <v>152</v>
      </c>
      <c r="E24" s="23" t="s">
        <v>153</v>
      </c>
      <c r="F24" s="23">
        <v>75</v>
      </c>
      <c r="G24" s="23" t="s">
        <v>117</v>
      </c>
      <c r="H24" s="23" t="s">
        <v>53</v>
      </c>
      <c r="I24" s="23">
        <v>4</v>
      </c>
      <c r="J24" s="23">
        <v>10</v>
      </c>
      <c r="K24" s="23" t="s">
        <v>124</v>
      </c>
      <c r="L24" s="23" t="s">
        <v>154</v>
      </c>
    </row>
    <row r="25" spans="1:12">
      <c r="A25" s="23" t="s">
        <v>155</v>
      </c>
      <c r="B25" s="23" t="s">
        <v>19</v>
      </c>
      <c r="C25" s="23" t="s">
        <v>120</v>
      </c>
      <c r="D25" s="23" t="s">
        <v>156</v>
      </c>
      <c r="E25" s="23" t="s">
        <v>157</v>
      </c>
      <c r="F25" s="23">
        <v>25</v>
      </c>
      <c r="G25" s="23" t="s">
        <v>123</v>
      </c>
      <c r="H25" s="23" t="s">
        <v>89</v>
      </c>
      <c r="I25" s="23">
        <v>9</v>
      </c>
      <c r="J25" s="23">
        <v>9</v>
      </c>
      <c r="K25" s="23" t="s">
        <v>158</v>
      </c>
      <c r="L25" s="23" t="s">
        <v>159</v>
      </c>
    </row>
    <row r="26" spans="1:12" ht="28">
      <c r="A26" s="23" t="s">
        <v>160</v>
      </c>
      <c r="B26" s="23" t="s">
        <v>19</v>
      </c>
      <c r="C26" s="23" t="s">
        <v>120</v>
      </c>
      <c r="D26" s="23" t="s">
        <v>161</v>
      </c>
      <c r="E26" s="23" t="s">
        <v>162</v>
      </c>
      <c r="F26" s="23">
        <v>20</v>
      </c>
      <c r="G26" s="23" t="s">
        <v>163</v>
      </c>
      <c r="H26" s="23" t="s">
        <v>89</v>
      </c>
      <c r="I26" s="23">
        <v>9</v>
      </c>
      <c r="J26" s="23">
        <v>9</v>
      </c>
      <c r="K26" s="23" t="s">
        <v>158</v>
      </c>
      <c r="L26" s="23" t="s">
        <v>164</v>
      </c>
    </row>
    <row r="27" spans="1:12" ht="28">
      <c r="A27" s="23" t="s">
        <v>165</v>
      </c>
      <c r="B27" s="23" t="s">
        <v>19</v>
      </c>
      <c r="C27" s="23" t="s">
        <v>120</v>
      </c>
      <c r="D27" s="23" t="s">
        <v>166</v>
      </c>
      <c r="E27" s="23" t="s">
        <v>167</v>
      </c>
      <c r="F27" s="23">
        <v>100</v>
      </c>
      <c r="G27" s="23" t="s">
        <v>117</v>
      </c>
      <c r="H27" s="23" t="s">
        <v>60</v>
      </c>
      <c r="I27" s="23">
        <v>3</v>
      </c>
      <c r="J27" s="23">
        <v>10</v>
      </c>
      <c r="K27" s="23" t="s">
        <v>124</v>
      </c>
      <c r="L27" s="23" t="s">
        <v>168</v>
      </c>
    </row>
    <row r="28" spans="1:12" ht="28">
      <c r="A28" s="23" t="s">
        <v>169</v>
      </c>
      <c r="B28" s="23" t="s">
        <v>20</v>
      </c>
      <c r="C28" s="23" t="s">
        <v>170</v>
      </c>
      <c r="D28" s="23" t="s">
        <v>171</v>
      </c>
      <c r="E28" s="23" t="s">
        <v>172</v>
      </c>
      <c r="F28" s="23">
        <v>150</v>
      </c>
      <c r="G28" s="23" t="s">
        <v>173</v>
      </c>
      <c r="H28" s="23" t="s">
        <v>53</v>
      </c>
      <c r="I28" s="23">
        <v>1</v>
      </c>
      <c r="J28" s="23">
        <v>12</v>
      </c>
      <c r="K28" s="23" t="s">
        <v>174</v>
      </c>
      <c r="L28" s="23" t="s">
        <v>175</v>
      </c>
    </row>
    <row r="29" spans="1:12" ht="28">
      <c r="A29" s="23" t="s">
        <v>176</v>
      </c>
      <c r="B29" s="23" t="s">
        <v>20</v>
      </c>
      <c r="C29" s="23" t="s">
        <v>170</v>
      </c>
      <c r="D29" s="23" t="s">
        <v>177</v>
      </c>
      <c r="E29" s="23" t="s">
        <v>178</v>
      </c>
      <c r="F29" s="23">
        <v>150</v>
      </c>
      <c r="G29" s="23" t="s">
        <v>179</v>
      </c>
      <c r="H29" s="23" t="s">
        <v>53</v>
      </c>
      <c r="I29" s="23">
        <v>1</v>
      </c>
      <c r="J29" s="23">
        <v>12</v>
      </c>
      <c r="K29" s="23" t="s">
        <v>174</v>
      </c>
      <c r="L29" s="23" t="s">
        <v>180</v>
      </c>
    </row>
    <row r="30" spans="1:12" ht="28">
      <c r="A30" s="23" t="s">
        <v>181</v>
      </c>
      <c r="B30" s="23" t="s">
        <v>20</v>
      </c>
      <c r="C30" s="23" t="s">
        <v>170</v>
      </c>
      <c r="D30" s="23" t="s">
        <v>182</v>
      </c>
      <c r="E30" s="23" t="s">
        <v>183</v>
      </c>
      <c r="F30" s="23">
        <v>50</v>
      </c>
      <c r="G30" s="23" t="s">
        <v>184</v>
      </c>
      <c r="H30" s="23" t="s">
        <v>89</v>
      </c>
      <c r="I30" s="23">
        <v>4</v>
      </c>
      <c r="J30" s="23">
        <v>4</v>
      </c>
      <c r="K30" s="23" t="s">
        <v>174</v>
      </c>
      <c r="L30" s="23" t="s">
        <v>185</v>
      </c>
    </row>
    <row r="31" spans="1:12" ht="28">
      <c r="A31" s="23" t="s">
        <v>186</v>
      </c>
      <c r="B31" s="23" t="s">
        <v>20</v>
      </c>
      <c r="C31" s="23" t="s">
        <v>170</v>
      </c>
      <c r="D31" s="23" t="s">
        <v>187</v>
      </c>
      <c r="E31" s="23" t="s">
        <v>188</v>
      </c>
      <c r="F31" s="23">
        <v>100</v>
      </c>
      <c r="G31" s="23" t="s">
        <v>117</v>
      </c>
      <c r="H31" s="23" t="s">
        <v>53</v>
      </c>
      <c r="I31" s="23">
        <v>2</v>
      </c>
      <c r="J31" s="23">
        <v>12</v>
      </c>
      <c r="K31" s="23" t="s">
        <v>174</v>
      </c>
      <c r="L31" s="23" t="s">
        <v>189</v>
      </c>
    </row>
    <row r="32" spans="1:12" ht="28">
      <c r="A32" s="23" t="s">
        <v>190</v>
      </c>
      <c r="B32" s="23" t="s">
        <v>20</v>
      </c>
      <c r="C32" s="23" t="s">
        <v>170</v>
      </c>
      <c r="D32" s="23" t="s">
        <v>191</v>
      </c>
      <c r="E32" s="23" t="s">
        <v>192</v>
      </c>
      <c r="F32" s="23">
        <v>2</v>
      </c>
      <c r="G32" s="23" t="s">
        <v>193</v>
      </c>
      <c r="H32" s="23" t="s">
        <v>89</v>
      </c>
      <c r="I32" s="23">
        <v>5</v>
      </c>
      <c r="J32" s="23">
        <v>5</v>
      </c>
      <c r="K32" s="23" t="s">
        <v>174</v>
      </c>
      <c r="L32" s="23" t="s">
        <v>194</v>
      </c>
    </row>
    <row r="33" spans="1:12" ht="28">
      <c r="A33" s="23" t="s">
        <v>195</v>
      </c>
      <c r="B33" s="23" t="s">
        <v>20</v>
      </c>
      <c r="C33" s="23" t="s">
        <v>170</v>
      </c>
      <c r="D33" s="23" t="s">
        <v>196</v>
      </c>
      <c r="E33" s="23" t="s">
        <v>197</v>
      </c>
      <c r="F33" s="23">
        <v>2</v>
      </c>
      <c r="G33" s="23" t="s">
        <v>198</v>
      </c>
      <c r="H33" s="23" t="s">
        <v>53</v>
      </c>
      <c r="I33" s="23">
        <v>1</v>
      </c>
      <c r="J33" s="23">
        <v>12</v>
      </c>
      <c r="K33" s="23" t="s">
        <v>174</v>
      </c>
      <c r="L33" s="23" t="s">
        <v>199</v>
      </c>
    </row>
    <row r="34" spans="1:12" ht="28">
      <c r="A34" s="23" t="s">
        <v>200</v>
      </c>
      <c r="B34" s="23" t="s">
        <v>20</v>
      </c>
      <c r="C34" s="23" t="s">
        <v>170</v>
      </c>
      <c r="D34" s="23" t="s">
        <v>201</v>
      </c>
      <c r="E34" s="23" t="s">
        <v>202</v>
      </c>
      <c r="F34" s="23">
        <v>1000</v>
      </c>
      <c r="G34" s="23" t="s">
        <v>203</v>
      </c>
      <c r="H34" s="23" t="s">
        <v>53</v>
      </c>
      <c r="I34" s="23">
        <v>1</v>
      </c>
      <c r="J34" s="23">
        <v>12</v>
      </c>
      <c r="K34" s="23" t="s">
        <v>174</v>
      </c>
      <c r="L34" s="23" t="s">
        <v>204</v>
      </c>
    </row>
    <row r="35" spans="1:12" ht="28">
      <c r="A35" s="23" t="s">
        <v>205</v>
      </c>
      <c r="B35" s="23" t="s">
        <v>20</v>
      </c>
      <c r="C35" s="23" t="s">
        <v>170</v>
      </c>
      <c r="D35" s="23" t="s">
        <v>206</v>
      </c>
      <c r="E35" s="23" t="s">
        <v>207</v>
      </c>
      <c r="F35" s="23">
        <v>20</v>
      </c>
      <c r="G35" s="23" t="s">
        <v>208</v>
      </c>
      <c r="H35" s="23" t="s">
        <v>89</v>
      </c>
      <c r="I35" s="23">
        <v>1</v>
      </c>
      <c r="J35" s="23">
        <v>12</v>
      </c>
      <c r="K35" s="23" t="s">
        <v>174</v>
      </c>
      <c r="L35" s="23" t="s">
        <v>209</v>
      </c>
    </row>
    <row r="36" spans="1:12" ht="28">
      <c r="A36" s="23" t="s">
        <v>210</v>
      </c>
      <c r="B36" s="23" t="s">
        <v>20</v>
      </c>
      <c r="C36" s="23" t="s">
        <v>170</v>
      </c>
      <c r="D36" s="23" t="s">
        <v>211</v>
      </c>
      <c r="E36" s="23" t="s">
        <v>212</v>
      </c>
      <c r="F36" s="24">
        <v>10000</v>
      </c>
      <c r="G36" s="23" t="s">
        <v>66</v>
      </c>
      <c r="H36" s="23" t="s">
        <v>53</v>
      </c>
      <c r="I36" s="23">
        <v>1</v>
      </c>
      <c r="J36" s="23">
        <v>12</v>
      </c>
      <c r="K36" s="23" t="s">
        <v>174</v>
      </c>
      <c r="L36" s="23" t="s">
        <v>213</v>
      </c>
    </row>
    <row r="37" spans="1:12" ht="28">
      <c r="A37" s="23" t="s">
        <v>214</v>
      </c>
      <c r="B37" s="23" t="s">
        <v>20</v>
      </c>
      <c r="C37" s="23" t="s">
        <v>170</v>
      </c>
      <c r="D37" s="23" t="s">
        <v>215</v>
      </c>
      <c r="E37" s="23" t="s">
        <v>216</v>
      </c>
      <c r="F37" s="23">
        <v>5</v>
      </c>
      <c r="G37" s="23" t="s">
        <v>52</v>
      </c>
      <c r="H37" s="23" t="s">
        <v>53</v>
      </c>
      <c r="I37" s="23">
        <v>1</v>
      </c>
      <c r="J37" s="23">
        <v>12</v>
      </c>
      <c r="K37" s="23" t="s">
        <v>174</v>
      </c>
      <c r="L37" s="23" t="s">
        <v>217</v>
      </c>
    </row>
    <row r="38" spans="1:12" ht="28">
      <c r="A38" s="23" t="s">
        <v>218</v>
      </c>
      <c r="B38" s="23" t="s">
        <v>20</v>
      </c>
      <c r="C38" s="23" t="s">
        <v>170</v>
      </c>
      <c r="D38" s="23" t="s">
        <v>219</v>
      </c>
      <c r="E38" s="23" t="s">
        <v>220</v>
      </c>
      <c r="F38" s="23">
        <v>100</v>
      </c>
      <c r="G38" s="23" t="s">
        <v>117</v>
      </c>
      <c r="H38" s="23" t="s">
        <v>60</v>
      </c>
      <c r="I38" s="23">
        <v>1</v>
      </c>
      <c r="J38" s="23">
        <v>12</v>
      </c>
      <c r="K38" s="23" t="s">
        <v>174</v>
      </c>
      <c r="L38" s="23" t="s">
        <v>221</v>
      </c>
    </row>
    <row r="39" spans="1:12">
      <c r="A39" s="23" t="s">
        <v>222</v>
      </c>
      <c r="B39" s="23" t="s">
        <v>21</v>
      </c>
      <c r="C39" s="23" t="s">
        <v>223</v>
      </c>
      <c r="D39" s="23" t="s">
        <v>224</v>
      </c>
      <c r="E39" s="23" t="s">
        <v>225</v>
      </c>
      <c r="F39" s="23">
        <v>100</v>
      </c>
      <c r="G39" s="23" t="s">
        <v>226</v>
      </c>
      <c r="H39" s="23" t="s">
        <v>89</v>
      </c>
      <c r="I39" s="23">
        <v>2</v>
      </c>
      <c r="J39" s="23">
        <v>2</v>
      </c>
      <c r="K39" s="23" t="s">
        <v>227</v>
      </c>
      <c r="L39" s="23" t="s">
        <v>228</v>
      </c>
    </row>
    <row r="40" spans="1:12">
      <c r="A40" s="23" t="s">
        <v>229</v>
      </c>
      <c r="B40" s="23" t="s">
        <v>21</v>
      </c>
      <c r="C40" s="23" t="s">
        <v>223</v>
      </c>
      <c r="D40" s="23" t="s">
        <v>230</v>
      </c>
      <c r="E40" s="23" t="s">
        <v>231</v>
      </c>
      <c r="F40" s="23">
        <v>75</v>
      </c>
      <c r="G40" s="23" t="s">
        <v>232</v>
      </c>
      <c r="H40" s="23" t="s">
        <v>89</v>
      </c>
      <c r="I40" s="23">
        <v>2</v>
      </c>
      <c r="J40" s="23">
        <v>2</v>
      </c>
      <c r="K40" s="23" t="s">
        <v>227</v>
      </c>
      <c r="L40" s="23" t="s">
        <v>233</v>
      </c>
    </row>
    <row r="41" spans="1:12">
      <c r="A41" s="23" t="s">
        <v>234</v>
      </c>
      <c r="B41" s="23" t="s">
        <v>21</v>
      </c>
      <c r="C41" s="23" t="s">
        <v>223</v>
      </c>
      <c r="D41" s="23" t="s">
        <v>235</v>
      </c>
      <c r="E41" s="23" t="s">
        <v>236</v>
      </c>
      <c r="F41" s="23">
        <v>60</v>
      </c>
      <c r="G41" s="23" t="s">
        <v>237</v>
      </c>
      <c r="H41" s="23" t="s">
        <v>89</v>
      </c>
      <c r="I41" s="23">
        <v>2</v>
      </c>
      <c r="J41" s="23">
        <v>2</v>
      </c>
      <c r="K41" s="23" t="s">
        <v>227</v>
      </c>
      <c r="L41" s="23" t="s">
        <v>238</v>
      </c>
    </row>
    <row r="42" spans="1:12">
      <c r="A42" s="23" t="s">
        <v>239</v>
      </c>
      <c r="B42" s="23" t="s">
        <v>21</v>
      </c>
      <c r="C42" s="23" t="s">
        <v>223</v>
      </c>
      <c r="D42" s="23" t="s">
        <v>240</v>
      </c>
      <c r="E42" s="23" t="s">
        <v>241</v>
      </c>
      <c r="F42" s="23">
        <v>80</v>
      </c>
      <c r="G42" s="23" t="s">
        <v>117</v>
      </c>
      <c r="H42" s="23" t="s">
        <v>89</v>
      </c>
      <c r="I42" s="23">
        <v>2</v>
      </c>
      <c r="J42" s="23">
        <v>2</v>
      </c>
      <c r="K42" s="23" t="s">
        <v>227</v>
      </c>
      <c r="L42" s="23" t="s">
        <v>242</v>
      </c>
    </row>
    <row r="43" spans="1:12">
      <c r="A43" s="23" t="s">
        <v>243</v>
      </c>
      <c r="B43" s="23" t="s">
        <v>21</v>
      </c>
      <c r="C43" s="23" t="s">
        <v>223</v>
      </c>
      <c r="D43" s="23" t="s">
        <v>244</v>
      </c>
      <c r="E43" s="23" t="s">
        <v>245</v>
      </c>
      <c r="F43" s="23">
        <v>10</v>
      </c>
      <c r="G43" s="23" t="s">
        <v>246</v>
      </c>
      <c r="H43" s="23" t="s">
        <v>89</v>
      </c>
      <c r="I43" s="23">
        <v>2</v>
      </c>
      <c r="J43" s="23">
        <v>2</v>
      </c>
      <c r="K43" s="23" t="s">
        <v>227</v>
      </c>
      <c r="L43" s="23" t="s">
        <v>247</v>
      </c>
    </row>
    <row r="44" spans="1:12">
      <c r="A44" s="23" t="s">
        <v>248</v>
      </c>
      <c r="B44" s="23" t="s">
        <v>21</v>
      </c>
      <c r="C44" s="23" t="s">
        <v>223</v>
      </c>
      <c r="D44" s="23" t="s">
        <v>249</v>
      </c>
      <c r="E44" s="23" t="s">
        <v>250</v>
      </c>
      <c r="F44" s="23">
        <v>100</v>
      </c>
      <c r="G44" s="23" t="s">
        <v>226</v>
      </c>
      <c r="H44" s="23" t="s">
        <v>89</v>
      </c>
      <c r="I44" s="23">
        <v>9</v>
      </c>
      <c r="J44" s="23">
        <v>9</v>
      </c>
      <c r="K44" s="23" t="s">
        <v>227</v>
      </c>
      <c r="L44" s="23" t="s">
        <v>159</v>
      </c>
    </row>
    <row r="45" spans="1:12">
      <c r="A45" s="23" t="s">
        <v>251</v>
      </c>
      <c r="B45" s="23" t="s">
        <v>21</v>
      </c>
      <c r="C45" s="23" t="s">
        <v>223</v>
      </c>
      <c r="D45" s="23" t="s">
        <v>252</v>
      </c>
      <c r="E45" s="23" t="s">
        <v>253</v>
      </c>
      <c r="F45" s="23">
        <v>25</v>
      </c>
      <c r="G45" s="23" t="s">
        <v>123</v>
      </c>
      <c r="H45" s="23" t="s">
        <v>89</v>
      </c>
      <c r="I45" s="23">
        <v>9</v>
      </c>
      <c r="J45" s="23">
        <v>9</v>
      </c>
      <c r="K45" s="23" t="s">
        <v>254</v>
      </c>
      <c r="L45" s="23" t="s">
        <v>159</v>
      </c>
    </row>
    <row r="46" spans="1:12">
      <c r="A46" s="23" t="s">
        <v>255</v>
      </c>
      <c r="B46" s="23" t="s">
        <v>21</v>
      </c>
      <c r="C46" s="23" t="s">
        <v>223</v>
      </c>
      <c r="D46" s="23" t="s">
        <v>256</v>
      </c>
      <c r="E46" s="23" t="s">
        <v>257</v>
      </c>
      <c r="F46" s="23">
        <v>10</v>
      </c>
      <c r="G46" s="23" t="s">
        <v>123</v>
      </c>
      <c r="H46" s="23" t="s">
        <v>89</v>
      </c>
      <c r="I46" s="23">
        <v>9</v>
      </c>
      <c r="J46" s="23">
        <v>9</v>
      </c>
      <c r="K46" s="23" t="s">
        <v>254</v>
      </c>
      <c r="L46" s="23" t="s">
        <v>258</v>
      </c>
    </row>
    <row r="47" spans="1:12">
      <c r="A47" s="23" t="s">
        <v>259</v>
      </c>
      <c r="B47" s="23" t="s">
        <v>21</v>
      </c>
      <c r="C47" s="23" t="s">
        <v>223</v>
      </c>
      <c r="D47" s="23" t="s">
        <v>161</v>
      </c>
      <c r="E47" s="23" t="s">
        <v>260</v>
      </c>
      <c r="F47" s="23">
        <v>20</v>
      </c>
      <c r="G47" s="23" t="s">
        <v>163</v>
      </c>
      <c r="H47" s="23" t="s">
        <v>89</v>
      </c>
      <c r="I47" s="23">
        <v>9</v>
      </c>
      <c r="J47" s="23">
        <v>9</v>
      </c>
      <c r="K47" s="23" t="s">
        <v>254</v>
      </c>
      <c r="L47" s="23" t="s">
        <v>261</v>
      </c>
    </row>
    <row r="48" spans="1:12">
      <c r="A48" s="23" t="s">
        <v>262</v>
      </c>
      <c r="B48" s="23" t="s">
        <v>21</v>
      </c>
      <c r="C48" s="23" t="s">
        <v>223</v>
      </c>
      <c r="D48" s="23" t="s">
        <v>263</v>
      </c>
      <c r="E48" s="23" t="s">
        <v>264</v>
      </c>
      <c r="F48" s="23">
        <v>15</v>
      </c>
      <c r="G48" s="23" t="s">
        <v>246</v>
      </c>
      <c r="H48" s="23" t="s">
        <v>53</v>
      </c>
      <c r="I48" s="23">
        <v>1</v>
      </c>
      <c r="J48" s="23">
        <v>9</v>
      </c>
      <c r="K48" s="23" t="s">
        <v>227</v>
      </c>
      <c r="L48" s="23" t="s">
        <v>265</v>
      </c>
    </row>
    <row r="49" spans="1:12">
      <c r="A49" s="23" t="s">
        <v>266</v>
      </c>
      <c r="B49" s="23" t="s">
        <v>21</v>
      </c>
      <c r="C49" s="23" t="s">
        <v>223</v>
      </c>
      <c r="D49" s="23" t="s">
        <v>267</v>
      </c>
      <c r="E49" s="23" t="s">
        <v>268</v>
      </c>
      <c r="F49" s="23">
        <v>3</v>
      </c>
      <c r="G49" s="23" t="s">
        <v>52</v>
      </c>
      <c r="H49" s="23" t="s">
        <v>53</v>
      </c>
      <c r="I49" s="23">
        <v>1</v>
      </c>
      <c r="J49" s="23">
        <v>9</v>
      </c>
      <c r="K49" s="23" t="s">
        <v>227</v>
      </c>
      <c r="L49" s="23" t="s">
        <v>217</v>
      </c>
    </row>
    <row r="50" spans="1:12" ht="28">
      <c r="A50" s="23" t="s">
        <v>269</v>
      </c>
      <c r="B50" s="23" t="s">
        <v>21</v>
      </c>
      <c r="C50" s="23" t="s">
        <v>223</v>
      </c>
      <c r="D50" s="23" t="s">
        <v>270</v>
      </c>
      <c r="E50" s="23" t="s">
        <v>271</v>
      </c>
      <c r="F50" s="23">
        <v>100</v>
      </c>
      <c r="G50" s="23" t="s">
        <v>117</v>
      </c>
      <c r="H50" s="23" t="s">
        <v>60</v>
      </c>
      <c r="I50" s="23">
        <v>1</v>
      </c>
      <c r="J50" s="23">
        <v>12</v>
      </c>
      <c r="K50" s="23" t="s">
        <v>227</v>
      </c>
      <c r="L50" s="23" t="s">
        <v>272</v>
      </c>
    </row>
    <row r="51" spans="1:12" ht="28">
      <c r="A51" s="23" t="s">
        <v>273</v>
      </c>
      <c r="B51" s="23" t="s">
        <v>21</v>
      </c>
      <c r="C51" s="23" t="s">
        <v>223</v>
      </c>
      <c r="D51" s="23" t="s">
        <v>274</v>
      </c>
      <c r="E51" s="23" t="s">
        <v>275</v>
      </c>
      <c r="F51" s="23">
        <v>100</v>
      </c>
      <c r="G51" s="23" t="s">
        <v>117</v>
      </c>
      <c r="H51" s="23" t="s">
        <v>60</v>
      </c>
      <c r="I51" s="23">
        <v>2</v>
      </c>
      <c r="J51" s="23">
        <v>12</v>
      </c>
      <c r="K51" s="23" t="s">
        <v>227</v>
      </c>
      <c r="L51" s="23" t="s">
        <v>276</v>
      </c>
    </row>
    <row r="52" spans="1:1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</row>
    <row r="53" spans="1:1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1:1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</row>
    <row r="55" spans="1:1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</row>
    <row r="56" spans="1:1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</row>
    <row r="57" spans="1:1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</row>
    <row r="58" spans="1:1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</row>
    <row r="59" spans="1:1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</row>
    <row r="60" spans="1:12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</row>
    <row r="61" spans="1:12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</row>
    <row r="62" spans="1:1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</row>
    <row r="63" spans="1:1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</row>
    <row r="64" spans="1:12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</row>
    <row r="65" spans="1:12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</row>
    <row r="66" spans="1:12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</row>
    <row r="67" spans="1:12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</row>
    <row r="68" spans="1:12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</row>
    <row r="69" spans="1:12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</row>
    <row r="70" spans="1:12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1:12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</row>
    <row r="72" spans="1:1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</row>
    <row r="73" spans="1:12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</row>
    <row r="74" spans="1:12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</row>
    <row r="75" spans="1:12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</row>
    <row r="76" spans="1:12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</row>
    <row r="77" spans="1:12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</row>
    <row r="78" spans="1:12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</row>
    <row r="79" spans="1:1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</row>
    <row r="80" spans="1:1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</row>
    <row r="81" spans="1:1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</row>
    <row r="82" spans="1:12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</row>
    <row r="83" spans="1:1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</row>
    <row r="84" spans="1:12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</row>
    <row r="85" spans="1:1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</row>
    <row r="86" spans="1:1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</row>
    <row r="87" spans="1:1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</row>
    <row r="88" spans="1:12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</row>
    <row r="89" spans="1:1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</row>
    <row r="90" spans="1:1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</row>
    <row r="91" spans="1:1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</row>
    <row r="92" spans="1:12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</row>
    <row r="93" spans="1:1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</row>
    <row r="94" spans="1:12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</row>
    <row r="95" spans="1:1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</row>
    <row r="96" spans="1:1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</row>
    <row r="97" spans="1:1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</row>
    <row r="98" spans="1:12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</row>
    <row r="99" spans="1:1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</row>
    <row r="100" spans="1:12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</row>
    <row r="101" spans="1:12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</row>
    <row r="102" spans="1:12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</row>
    <row r="103" spans="1:12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</row>
    <row r="104" spans="1:1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</row>
  </sheetData>
  <mergeCells count="2">
    <mergeCell ref="A1:L1"/>
    <mergeCell ref="A2:L2"/>
  </mergeCells>
  <conditionalFormatting sqref="B5:B104">
    <cfRule type="expression" dxfId="43" priority="1">
      <formula>B5="TZL CEI"</formula>
    </cfRule>
    <cfRule type="expression" dxfId="42" priority="2">
      <formula>B5="ELMP"</formula>
    </cfRule>
    <cfRule type="expression" dxfId="41" priority="3">
      <formula>B5="Caring &amp; Sharing"</formula>
    </cfRule>
    <cfRule type="expression" dxfId="40" priority="4">
      <formula>B5="TZL Empower"</formula>
    </cfRule>
  </conditionalFormatting>
  <dataValidations count="1">
    <dataValidation sqref="I5:J104" xr:uid="{00000000-0002-0000-0100-000002000000}">
      <formula1>1</formula1>
      <formula2>12</formula2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100-000000000000}">
          <x14:formula1>
            <xm:f>'Instructions &amp; Lists'!$G$4:$G$7</xm:f>
          </x14:formula1>
          <xm:sqref>B5:B104</xm:sqref>
        </x14:dataValidation>
        <x14:dataValidation type="list" xr:uid="{00000000-0002-0000-0100-000001000000}">
          <x14:formula1>
            <xm:f>'Instructions &amp; Lists'!$G$11:$G$14</xm:f>
          </x14:formula1>
          <xm:sqref>H5:H104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104"/>
  <sheetViews>
    <sheetView topLeftCell="A47" workbookViewId="0">
      <selection activeCell="M10" sqref="M10"/>
    </sheetView>
  </sheetViews>
  <sheetFormatPr defaultRowHeight="14"/>
  <cols>
    <col min="1" max="1" width="13" customWidth="1"/>
    <col min="2" max="2" width="18" customWidth="1"/>
    <col min="3" max="3" width="19" customWidth="1"/>
    <col min="4" max="4" width="32" customWidth="1"/>
    <col min="5" max="5" width="40" customWidth="1"/>
    <col min="6" max="6" width="13" customWidth="1"/>
    <col min="7" max="8" width="14" customWidth="1"/>
    <col min="9" max="10" width="10" customWidth="1"/>
    <col min="11" max="11" width="23" customWidth="1"/>
    <col min="12" max="23" width="10" customWidth="1"/>
    <col min="24" max="24" width="14" customWidth="1"/>
    <col min="25" max="25" width="15" customWidth="1"/>
    <col min="26" max="26" width="13" customWidth="1"/>
    <col min="27" max="27" width="11" customWidth="1"/>
    <col min="28" max="28" width="14" customWidth="1"/>
    <col min="29" max="29" width="15" customWidth="1"/>
    <col min="30" max="31" width="14" customWidth="1"/>
    <col min="32" max="32" width="35" customWidth="1"/>
    <col min="33" max="34" width="38" customWidth="1"/>
  </cols>
  <sheetData>
    <row r="1" spans="1:34" ht="20">
      <c r="A1" s="49" t="s">
        <v>277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</row>
    <row r="2" spans="1:34" ht="14.5">
      <c r="A2" s="48" t="s">
        <v>278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</row>
    <row r="4" spans="1:34" ht="25.4" customHeight="1">
      <c r="A4" s="22" t="s">
        <v>37</v>
      </c>
      <c r="B4" s="22" t="s">
        <v>12</v>
      </c>
      <c r="C4" s="22" t="s">
        <v>38</v>
      </c>
      <c r="D4" s="22" t="s">
        <v>39</v>
      </c>
      <c r="E4" s="22" t="s">
        <v>279</v>
      </c>
      <c r="F4" s="22" t="s">
        <v>41</v>
      </c>
      <c r="G4" s="22" t="s">
        <v>42</v>
      </c>
      <c r="H4" s="22" t="s">
        <v>43</v>
      </c>
      <c r="I4" s="22" t="s">
        <v>44</v>
      </c>
      <c r="J4" s="22" t="s">
        <v>45</v>
      </c>
      <c r="K4" s="22" t="s">
        <v>280</v>
      </c>
      <c r="L4" s="25" t="s">
        <v>281</v>
      </c>
      <c r="M4" s="25" t="s">
        <v>282</v>
      </c>
      <c r="N4" s="25" t="s">
        <v>283</v>
      </c>
      <c r="O4" s="25" t="s">
        <v>284</v>
      </c>
      <c r="P4" s="25" t="s">
        <v>285</v>
      </c>
      <c r="Q4" s="25" t="s">
        <v>286</v>
      </c>
      <c r="R4" s="25" t="s">
        <v>287</v>
      </c>
      <c r="S4" s="25" t="s">
        <v>288</v>
      </c>
      <c r="T4" s="25" t="s">
        <v>289</v>
      </c>
      <c r="U4" s="25" t="s">
        <v>290</v>
      </c>
      <c r="V4" s="25" t="s">
        <v>291</v>
      </c>
      <c r="W4" s="25" t="s">
        <v>292</v>
      </c>
      <c r="X4" s="26" t="s">
        <v>293</v>
      </c>
      <c r="Y4" s="26" t="s">
        <v>294</v>
      </c>
      <c r="Z4" s="26" t="s">
        <v>295</v>
      </c>
      <c r="AA4" s="26" t="s">
        <v>296</v>
      </c>
      <c r="AB4" s="26" t="s">
        <v>297</v>
      </c>
      <c r="AC4" s="26" t="s">
        <v>298</v>
      </c>
      <c r="AD4" s="26" t="s">
        <v>299</v>
      </c>
      <c r="AE4" s="22" t="s">
        <v>300</v>
      </c>
      <c r="AF4" s="22" t="s">
        <v>301</v>
      </c>
      <c r="AG4" s="22" t="s">
        <v>302</v>
      </c>
      <c r="AH4" s="22" t="s">
        <v>303</v>
      </c>
    </row>
    <row r="5" spans="1:34">
      <c r="A5" s="23" t="str">
        <f>'Initiative Register'!A5</f>
        <v>CEI-01</v>
      </c>
      <c r="B5" s="23" t="str">
        <f>'Initiative Register'!B5</f>
        <v>TZL CEI</v>
      </c>
      <c r="C5" s="23" t="str">
        <f>'Initiative Register'!C5</f>
        <v>Grow Partnerships</v>
      </c>
      <c r="D5" s="23" t="str">
        <f>'Initiative Register'!D5</f>
        <v>Active CEI Partnerships</v>
      </c>
      <c r="E5" s="23" t="str">
        <f>'Initiative Register'!E5</f>
        <v>Number of active partnerships across CEI</v>
      </c>
      <c r="F5" s="23">
        <f>'Initiative Register'!F5</f>
        <v>12</v>
      </c>
      <c r="G5" s="23" t="str">
        <f>'Initiative Register'!G5</f>
        <v>partners</v>
      </c>
      <c r="H5" s="23" t="str">
        <f>'Initiative Register'!H5</f>
        <v>Even Pace</v>
      </c>
      <c r="I5" s="23">
        <f>'Initiative Register'!I5</f>
        <v>1</v>
      </c>
      <c r="J5" s="23">
        <f>'Initiative Register'!J5</f>
        <v>12</v>
      </c>
      <c r="K5" s="23" t="str">
        <f>'Initiative Register'!K5</f>
        <v>CEI Board / President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 t="str">
        <f t="shared" ref="X5:X36" si="0">IF(W5&lt;&gt;"",W5,IF(V5&lt;&gt;"",V5,IF(U5&lt;&gt;"",U5,IF(T5&lt;&gt;"",T5,IF(S5&lt;&gt;"",S5,IF(R5&lt;&gt;"",R5,IF(Q5&lt;&gt;"",Q5,IF(P5&lt;&gt;"",P5,IF(O5&lt;&gt;"",O5,IF(N5&lt;&gt;"",N5,IF(M5&lt;&gt;"",M5,IF(L5&lt;&gt;"",L5,""))))))))))))</f>
        <v/>
      </c>
      <c r="Y5" s="23">
        <f ca="1">IF(A5="","",IF(H5="Manual","",IF(H5="Milestone",IF(Dashboard!$B$5&lt;J5,0,F5),IF(H5="Quarterly",F5*IF(Dashboard!$B$5&lt;3,0,IF(Dashboard!$B$5&lt;6,0.25,IF(Dashboard!$B$5&lt;9,0.5,IF(Dashboard!$B$5&lt;12,0.75,1)))),IF(Dashboard!$B$5&lt;I5,0,IF(Dashboard!$B$5&gt;=J5,F5,IF(J5=I5,F5,F5*(Dashboard!$B$5-I5+1)/(J5-I5+1))))))))</f>
        <v>1</v>
      </c>
      <c r="Z5" s="27" t="e">
        <f t="shared" ref="Z5:Z36" si="1">IF(A5="","",IF(F5=0,"",X5/F5))</f>
        <v>#VALUE!</v>
      </c>
      <c r="AA5" s="27" t="e">
        <f t="shared" ref="AA5:AA36" ca="1" si="2">IF(A5="","",IF(Y5="","",IF(Y5=0,"",X5/Y5)))</f>
        <v>#VALUE!</v>
      </c>
      <c r="AB5" s="23" t="str">
        <f t="shared" ref="AB5:AB36" si="3">IF(A5="","",IF(X5="","Not Updated",IF(H5="Manual","Yellow",IF(Y5=0,"Green",IF(X5&gt;=Y5*0.9,"Green",IF(X5&gt;=Y5*0.75,"Yellow","Red"))))))</f>
        <v>Not Updated</v>
      </c>
      <c r="AC5" s="23"/>
      <c r="AD5" s="23" t="str">
        <f t="shared" ref="AD5:AD36" si="4">IF(A5="","",IF(AC5&lt;&gt;"",AC5,AB5))</f>
        <v>Not Updated</v>
      </c>
      <c r="AE5" s="23"/>
      <c r="AF5" s="23"/>
      <c r="AG5" s="23"/>
      <c r="AH5" s="23"/>
    </row>
    <row r="6" spans="1:34" ht="28">
      <c r="A6" s="23" t="str">
        <f>'Initiative Register'!A6</f>
        <v>CEI-02</v>
      </c>
      <c r="B6" s="23" t="str">
        <f>'Initiative Register'!B6</f>
        <v>TZL CEI</v>
      </c>
      <c r="C6" s="23" t="str">
        <f>'Initiative Register'!C6</f>
        <v>Grow Partnerships</v>
      </c>
      <c r="D6" s="23" t="str">
        <f>'Initiative Register'!D6</f>
        <v>Partnership Coverage by Pillar</v>
      </c>
      <c r="E6" s="23" t="str">
        <f>'Initiative Register'!E6</f>
        <v>Minimum partners supporting each CEI pillar</v>
      </c>
      <c r="F6" s="23">
        <f>'Initiative Register'!F6</f>
        <v>2</v>
      </c>
      <c r="G6" s="23" t="str">
        <f>'Initiative Register'!G6</f>
        <v>partners per pillar</v>
      </c>
      <c r="H6" s="23" t="str">
        <f>'Initiative Register'!H6</f>
        <v>Manual</v>
      </c>
      <c r="I6" s="23">
        <f>'Initiative Register'!I6</f>
        <v>1</v>
      </c>
      <c r="J6" s="23">
        <f>'Initiative Register'!J6</f>
        <v>12</v>
      </c>
      <c r="K6" s="23" t="str">
        <f>'Initiative Register'!K6</f>
        <v>CEI Board / Program Leads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 t="str">
        <f t="shared" si="0"/>
        <v/>
      </c>
      <c r="Y6" s="23" t="str">
        <f>IF(A6="","",IF(H6="Manual","",IF(H6="Milestone",IF(Dashboard!$B$5&lt;J6,0,F6),IF(H6="Quarterly",F6*IF(Dashboard!$B$5&lt;3,0,IF(Dashboard!$B$5&lt;6,0.25,IF(Dashboard!$B$5&lt;9,0.5,IF(Dashboard!$B$5&lt;12,0.75,1)))),IF(Dashboard!$B$5&lt;I6,0,IF(Dashboard!$B$5&gt;=J6,F6,IF(J6=I6,F6,F6*(Dashboard!$B$5-I6+1)/(J6-I6+1))))))))</f>
        <v/>
      </c>
      <c r="Z6" s="27" t="e">
        <f t="shared" si="1"/>
        <v>#VALUE!</v>
      </c>
      <c r="AA6" s="27" t="str">
        <f t="shared" si="2"/>
        <v/>
      </c>
      <c r="AB6" s="23" t="str">
        <f t="shared" si="3"/>
        <v>Not Updated</v>
      </c>
      <c r="AC6" s="23"/>
      <c r="AD6" s="23" t="str">
        <f t="shared" si="4"/>
        <v>Not Updated</v>
      </c>
      <c r="AE6" s="23"/>
      <c r="AF6" s="23"/>
      <c r="AG6" s="23"/>
      <c r="AH6" s="23"/>
    </row>
    <row r="7" spans="1:34" ht="28">
      <c r="A7" s="23" t="str">
        <f>'Initiative Register'!A7</f>
        <v>CEI-03</v>
      </c>
      <c r="B7" s="23" t="str">
        <f>'Initiative Register'!B7</f>
        <v>TZL CEI</v>
      </c>
      <c r="C7" s="23" t="str">
        <f>'Initiative Register'!C7</f>
        <v>Grow Partnerships</v>
      </c>
      <c r="D7" s="23" t="str">
        <f>'Initiative Register'!D7</f>
        <v>Cash Support / Sponsorships</v>
      </c>
      <c r="E7" s="23" t="str">
        <f>'Initiative Register'!E7</f>
        <v>Combined donations, grants, and sponsorships</v>
      </c>
      <c r="F7" s="24">
        <f>'Initiative Register'!F7</f>
        <v>30000</v>
      </c>
      <c r="G7" s="24" t="str">
        <f>'Initiative Register'!G7</f>
        <v>$</v>
      </c>
      <c r="H7" s="24" t="str">
        <f>'Initiative Register'!H7</f>
        <v>Even Pace</v>
      </c>
      <c r="I7" s="24">
        <f>'Initiative Register'!I7</f>
        <v>1</v>
      </c>
      <c r="J7" s="24">
        <f>'Initiative Register'!J7</f>
        <v>12</v>
      </c>
      <c r="K7" s="24" t="str">
        <f>'Initiative Register'!K7</f>
        <v>CEI Board / Program Leads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 t="str">
        <f t="shared" si="0"/>
        <v/>
      </c>
      <c r="Y7" s="24">
        <f ca="1">IF(A7="","",IF(H7="Manual","",IF(H7="Milestone",IF(Dashboard!$B$5&lt;J7,0,F7),IF(H7="Quarterly",F7*IF(Dashboard!$B$5&lt;3,0,IF(Dashboard!$B$5&lt;6,0.25,IF(Dashboard!$B$5&lt;9,0.5,IF(Dashboard!$B$5&lt;12,0.75,1)))),IF(Dashboard!$B$5&lt;I7,0,IF(Dashboard!$B$5&gt;=J7,F7,IF(J7=I7,F7,F7*(Dashboard!$B$5-I7+1)/(J7-I7+1))))))))</f>
        <v>2500</v>
      </c>
      <c r="Z7" s="27" t="e">
        <f t="shared" si="1"/>
        <v>#VALUE!</v>
      </c>
      <c r="AA7" s="27" t="e">
        <f t="shared" ca="1" si="2"/>
        <v>#VALUE!</v>
      </c>
      <c r="AB7" s="23" t="str">
        <f t="shared" si="3"/>
        <v>Not Updated</v>
      </c>
      <c r="AC7" s="23"/>
      <c r="AD7" s="23" t="str">
        <f t="shared" si="4"/>
        <v>Not Updated</v>
      </c>
      <c r="AE7" s="23"/>
      <c r="AF7" s="23"/>
      <c r="AG7" s="23"/>
      <c r="AH7" s="23"/>
    </row>
    <row r="8" spans="1:34" ht="28">
      <c r="A8" s="23" t="str">
        <f>'Initiative Register'!A8</f>
        <v>CEI-04</v>
      </c>
      <c r="B8" s="23" t="str">
        <f>'Initiative Register'!B8</f>
        <v>TZL CEI</v>
      </c>
      <c r="C8" s="23" t="str">
        <f>'Initiative Register'!C8</f>
        <v>Improve Literacy</v>
      </c>
      <c r="D8" s="23" t="str">
        <f>'Initiative Register'!D8</f>
        <v>D9 Literacy Initiatives</v>
      </c>
      <c r="E8" s="23" t="str">
        <f>'Initiative Register'!E8</f>
        <v>Active literacy initiatives operating during the year</v>
      </c>
      <c r="F8" s="23">
        <f>'Initiative Register'!F8</f>
        <v>6</v>
      </c>
      <c r="G8" s="23" t="str">
        <f>'Initiative Register'!G8</f>
        <v>initiatives</v>
      </c>
      <c r="H8" s="23" t="str">
        <f>'Initiative Register'!H8</f>
        <v>Even Pace</v>
      </c>
      <c r="I8" s="23">
        <f>'Initiative Register'!I8</f>
        <v>1</v>
      </c>
      <c r="J8" s="23">
        <f>'Initiative Register'!J8</f>
        <v>12</v>
      </c>
      <c r="K8" s="23" t="str">
        <f>'Initiative Register'!K8</f>
        <v>D9 Literacy Lead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 t="str">
        <f t="shared" si="0"/>
        <v/>
      </c>
      <c r="Y8" s="23">
        <f ca="1">IF(A8="","",IF(H8="Manual","",IF(H8="Milestone",IF(Dashboard!$B$5&lt;J8,0,F8),IF(H8="Quarterly",F8*IF(Dashboard!$B$5&lt;3,0,IF(Dashboard!$B$5&lt;6,0.25,IF(Dashboard!$B$5&lt;9,0.5,IF(Dashboard!$B$5&lt;12,0.75,1)))),IF(Dashboard!$B$5&lt;I8,0,IF(Dashboard!$B$5&gt;=J8,F8,IF(J8=I8,F8,F8*(Dashboard!$B$5-I8+1)/(J8-I8+1))))))))</f>
        <v>0.5</v>
      </c>
      <c r="Z8" s="27" t="e">
        <f t="shared" si="1"/>
        <v>#VALUE!</v>
      </c>
      <c r="AA8" s="27" t="e">
        <f t="shared" ca="1" si="2"/>
        <v>#VALUE!</v>
      </c>
      <c r="AB8" s="23" t="str">
        <f t="shared" si="3"/>
        <v>Not Updated</v>
      </c>
      <c r="AC8" s="23"/>
      <c r="AD8" s="23" t="str">
        <f t="shared" si="4"/>
        <v>Not Updated</v>
      </c>
      <c r="AE8" s="23"/>
      <c r="AF8" s="23"/>
      <c r="AG8" s="23"/>
      <c r="AH8" s="23"/>
    </row>
    <row r="9" spans="1:34" ht="14.5">
      <c r="A9" s="23" t="str">
        <f>'Initiative Register'!A9</f>
        <v>CEI-05</v>
      </c>
      <c r="B9" s="23" t="str">
        <f>'Initiative Register'!B9</f>
        <v>TZL CEI</v>
      </c>
      <c r="C9" s="23" t="str">
        <f>'Initiative Register'!C9</f>
        <v>Improve Literacy</v>
      </c>
      <c r="D9" s="23" t="str">
        <f>'Initiative Register'!D9</f>
        <v>D9 Literacy Touchpoints</v>
      </c>
      <c r="E9" s="23" t="str">
        <f>'Initiative Register'!E9</f>
        <v>Monthly literacy activities / touchpoints</v>
      </c>
      <c r="F9" s="23">
        <f>'Initiative Register'!F9</f>
        <v>12</v>
      </c>
      <c r="G9" s="23" t="str">
        <f>'Initiative Register'!G9</f>
        <v>touchpoints</v>
      </c>
      <c r="H9" s="23" t="str">
        <f>'Initiative Register'!H9</f>
        <v>Even Pace</v>
      </c>
      <c r="I9" s="23">
        <f>'Initiative Register'!I9</f>
        <v>1</v>
      </c>
      <c r="J9" s="23">
        <f>'Initiative Register'!J9</f>
        <v>12</v>
      </c>
      <c r="K9" s="23" t="str">
        <f>'Initiative Register'!K9</f>
        <v>D9 Literacy Lead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 t="str">
        <f t="shared" si="0"/>
        <v/>
      </c>
      <c r="Y9" s="23">
        <f ca="1">IF(A9="","",IF(H9="Manual","",IF(H9="Milestone",IF(Dashboard!$B$5&lt;J9,0,F9),IF(H9="Quarterly",F9*IF(Dashboard!$B$5&lt;3,0,IF(Dashboard!$B$5&lt;6,0.25,IF(Dashboard!$B$5&lt;9,0.5,IF(Dashboard!$B$5&lt;12,0.75,1)))),IF(Dashboard!$B$5&lt;I9,0,IF(Dashboard!$B$5&gt;=J9,F9,IF(J9=I9,F9,F9*(Dashboard!$B$5-I9+1)/(J9-I9+1))))))))</f>
        <v>1</v>
      </c>
      <c r="Z9" s="27" t="e">
        <f t="shared" si="1"/>
        <v>#VALUE!</v>
      </c>
      <c r="AA9" s="27" t="e">
        <f t="shared" ca="1" si="2"/>
        <v>#VALUE!</v>
      </c>
      <c r="AB9" s="23" t="str">
        <f t="shared" si="3"/>
        <v>Not Updated</v>
      </c>
      <c r="AC9" s="23"/>
      <c r="AD9" s="23" t="str">
        <f t="shared" si="4"/>
        <v>Not Updated</v>
      </c>
      <c r="AE9" s="23"/>
      <c r="AF9" s="23"/>
      <c r="AG9" s="23"/>
      <c r="AH9" s="23"/>
    </row>
    <row r="10" spans="1:34" ht="14.5">
      <c r="A10" s="23" t="str">
        <f>'Initiative Register'!A10</f>
        <v>CEI-06</v>
      </c>
      <c r="B10" s="23" t="str">
        <f>'Initiative Register'!B10</f>
        <v>TZL CEI</v>
      </c>
      <c r="C10" s="23" t="str">
        <f>'Initiative Register'!C10</f>
        <v>Improve Literacy</v>
      </c>
      <c r="D10" s="23" t="str">
        <f>'Initiative Register'!D10</f>
        <v>Partner-Hosted Literacy Activities</v>
      </c>
      <c r="E10" s="23" t="str">
        <f>'Initiative Register'!E10</f>
        <v>Literacy activities hosted with partners</v>
      </c>
      <c r="F10" s="23">
        <f>'Initiative Register'!F10</f>
        <v>3</v>
      </c>
      <c r="G10" s="23" t="str">
        <f>'Initiative Register'!G10</f>
        <v>activities</v>
      </c>
      <c r="H10" s="23" t="str">
        <f>'Initiative Register'!H10</f>
        <v>Even Pace</v>
      </c>
      <c r="I10" s="23">
        <f>'Initiative Register'!I10</f>
        <v>1</v>
      </c>
      <c r="J10" s="23">
        <f>'Initiative Register'!J10</f>
        <v>12</v>
      </c>
      <c r="K10" s="23" t="str">
        <f>'Initiative Register'!K10</f>
        <v>D9 Literacy Lead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 t="str">
        <f t="shared" si="0"/>
        <v/>
      </c>
      <c r="Y10" s="23">
        <f ca="1">IF(A10="","",IF(H10="Manual","",IF(H10="Milestone",IF(Dashboard!$B$5&lt;J10,0,F10),IF(H10="Quarterly",F10*IF(Dashboard!$B$5&lt;3,0,IF(Dashboard!$B$5&lt;6,0.25,IF(Dashboard!$B$5&lt;9,0.5,IF(Dashboard!$B$5&lt;12,0.75,1)))),IF(Dashboard!$B$5&lt;I10,0,IF(Dashboard!$B$5&gt;=J10,F10,IF(J10=I10,F10,F10*(Dashboard!$B$5-I10+1)/(J10-I10+1))))))))</f>
        <v>0.25</v>
      </c>
      <c r="Z10" s="27" t="e">
        <f t="shared" si="1"/>
        <v>#VALUE!</v>
      </c>
      <c r="AA10" s="27" t="e">
        <f t="shared" ca="1" si="2"/>
        <v>#VALUE!</v>
      </c>
      <c r="AB10" s="23" t="str">
        <f t="shared" si="3"/>
        <v>Not Updated</v>
      </c>
      <c r="AC10" s="23"/>
      <c r="AD10" s="23" t="str">
        <f t="shared" si="4"/>
        <v>Not Updated</v>
      </c>
      <c r="AE10" s="23"/>
      <c r="AF10" s="23"/>
      <c r="AG10" s="23"/>
      <c r="AH10" s="23"/>
    </row>
    <row r="11" spans="1:34" ht="14.5">
      <c r="A11" s="23" t="str">
        <f>'Initiative Register'!A11</f>
        <v>CEI-07</v>
      </c>
      <c r="B11" s="23" t="str">
        <f>'Initiative Register'!B11</f>
        <v>TZL CEI</v>
      </c>
      <c r="C11" s="23" t="str">
        <f>'Initiative Register'!C11</f>
        <v>Improve Literacy</v>
      </c>
      <c r="D11" s="23" t="str">
        <f>'Initiative Register'!D11</f>
        <v>Year-End Literacy Impact Summary</v>
      </c>
      <c r="E11" s="23" t="str">
        <f>'Initiative Register'!E11</f>
        <v>Completed annual literacy impact summary</v>
      </c>
      <c r="F11" s="23">
        <f>'Initiative Register'!F11</f>
        <v>1</v>
      </c>
      <c r="G11" s="23" t="str">
        <f>'Initiative Register'!G11</f>
        <v>report</v>
      </c>
      <c r="H11" s="23" t="str">
        <f>'Initiative Register'!H11</f>
        <v>Milestone</v>
      </c>
      <c r="I11" s="23">
        <f>'Initiative Register'!I11</f>
        <v>1</v>
      </c>
      <c r="J11" s="23">
        <f>'Initiative Register'!J11</f>
        <v>12</v>
      </c>
      <c r="K11" s="23" t="str">
        <f>'Initiative Register'!K11</f>
        <v>D9 Literacy Lead</v>
      </c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 t="str">
        <f t="shared" si="0"/>
        <v/>
      </c>
      <c r="Y11" s="23">
        <f ca="1">IF(A11="","",IF(H11="Manual","",IF(H11="Milestone",IF(Dashboard!$B$5&lt;J11,0,F11),IF(H11="Quarterly",F11*IF(Dashboard!$B$5&lt;3,0,IF(Dashboard!$B$5&lt;6,0.25,IF(Dashboard!$B$5&lt;9,0.5,IF(Dashboard!$B$5&lt;12,0.75,1)))),IF(Dashboard!$B$5&lt;I11,0,IF(Dashboard!$B$5&gt;=J11,F11,IF(J11=I11,F11,F11*(Dashboard!$B$5-I11+1)/(J11-I11+1))))))))</f>
        <v>0</v>
      </c>
      <c r="Z11" s="27" t="e">
        <f t="shared" si="1"/>
        <v>#VALUE!</v>
      </c>
      <c r="AA11" s="27" t="str">
        <f t="shared" ca="1" si="2"/>
        <v/>
      </c>
      <c r="AB11" s="23" t="str">
        <f t="shared" si="3"/>
        <v>Not Updated</v>
      </c>
      <c r="AC11" s="23"/>
      <c r="AD11" s="23" t="str">
        <f t="shared" si="4"/>
        <v>Not Updated</v>
      </c>
      <c r="AE11" s="23"/>
      <c r="AF11" s="23"/>
      <c r="AG11" s="23"/>
      <c r="AH11" s="23"/>
    </row>
    <row r="12" spans="1:34" ht="14.5">
      <c r="A12" s="23" t="str">
        <f>'Initiative Register'!A12</f>
        <v>CEI-08</v>
      </c>
      <c r="B12" s="23" t="str">
        <f>'Initiative Register'!B12</f>
        <v>TZL CEI</v>
      </c>
      <c r="C12" s="23" t="str">
        <f>'Initiative Register'!C12</f>
        <v>Board Accountability</v>
      </c>
      <c r="D12" s="23" t="str">
        <f>'Initiative Register'!D12</f>
        <v>Monthly Program Updates</v>
      </c>
      <c r="E12" s="23" t="str">
        <f>'Initiative Register'!E12</f>
        <v>Program updates submitted to the Board</v>
      </c>
      <c r="F12" s="23">
        <f>'Initiative Register'!F12</f>
        <v>12</v>
      </c>
      <c r="G12" s="23" t="str">
        <f>'Initiative Register'!G12</f>
        <v>updates</v>
      </c>
      <c r="H12" s="23" t="str">
        <f>'Initiative Register'!H12</f>
        <v>Even Pace</v>
      </c>
      <c r="I12" s="23">
        <f>'Initiative Register'!I12</f>
        <v>1</v>
      </c>
      <c r="J12" s="23">
        <f>'Initiative Register'!J12</f>
        <v>12</v>
      </c>
      <c r="K12" s="23" t="str">
        <f>'Initiative Register'!K12</f>
        <v>Program Leads</v>
      </c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 t="str">
        <f t="shared" si="0"/>
        <v/>
      </c>
      <c r="Y12" s="23">
        <f ca="1">IF(A12="","",IF(H12="Manual","",IF(H12="Milestone",IF(Dashboard!$B$5&lt;J12,0,F12),IF(H12="Quarterly",F12*IF(Dashboard!$B$5&lt;3,0,IF(Dashboard!$B$5&lt;6,0.25,IF(Dashboard!$B$5&lt;9,0.5,IF(Dashboard!$B$5&lt;12,0.75,1)))),IF(Dashboard!$B$5&lt;I12,0,IF(Dashboard!$B$5&gt;=J12,F12,IF(J12=I12,F12,F12*(Dashboard!$B$5-I12+1)/(J12-I12+1))))))))</f>
        <v>1</v>
      </c>
      <c r="Z12" s="27" t="e">
        <f t="shared" si="1"/>
        <v>#VALUE!</v>
      </c>
      <c r="AA12" s="27" t="e">
        <f t="shared" ca="1" si="2"/>
        <v>#VALUE!</v>
      </c>
      <c r="AB12" s="23" t="str">
        <f t="shared" si="3"/>
        <v>Not Updated</v>
      </c>
      <c r="AC12" s="23"/>
      <c r="AD12" s="23" t="str">
        <f t="shared" si="4"/>
        <v>Not Updated</v>
      </c>
      <c r="AE12" s="23"/>
      <c r="AF12" s="23"/>
      <c r="AG12" s="23"/>
      <c r="AH12" s="23"/>
    </row>
    <row r="13" spans="1:34" ht="14.5">
      <c r="A13" s="23" t="str">
        <f>'Initiative Register'!A13</f>
        <v>CEI-09</v>
      </c>
      <c r="B13" s="23" t="str">
        <f>'Initiative Register'!B13</f>
        <v>TZL CEI</v>
      </c>
      <c r="C13" s="23" t="str">
        <f>'Initiative Register'!C13</f>
        <v>Board Accountability</v>
      </c>
      <c r="D13" s="23" t="str">
        <f>'Initiative Register'!D13</f>
        <v>Quarterly Scorecard Reviews</v>
      </c>
      <c r="E13" s="23" t="str">
        <f>'Initiative Register'!E13</f>
        <v>Formal scorecard reviews completed</v>
      </c>
      <c r="F13" s="23">
        <f>'Initiative Register'!F13</f>
        <v>4</v>
      </c>
      <c r="G13" s="23" t="str">
        <f>'Initiative Register'!G13</f>
        <v>reviews</v>
      </c>
      <c r="H13" s="23" t="str">
        <f>'Initiative Register'!H13</f>
        <v>Quarterly</v>
      </c>
      <c r="I13" s="23">
        <f>'Initiative Register'!I13</f>
        <v>1</v>
      </c>
      <c r="J13" s="23">
        <f>'Initiative Register'!J13</f>
        <v>12</v>
      </c>
      <c r="K13" s="23" t="str">
        <f>'Initiative Register'!K13</f>
        <v>CEI Board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 t="str">
        <f t="shared" si="0"/>
        <v/>
      </c>
      <c r="Y13" s="23">
        <f ca="1">IF(A13="","",IF(H13="Manual","",IF(H13="Milestone",IF(Dashboard!$B$5&lt;J13,0,F13),IF(H13="Quarterly",F13*IF(Dashboard!$B$5&lt;3,0,IF(Dashboard!$B$5&lt;6,0.25,IF(Dashboard!$B$5&lt;9,0.5,IF(Dashboard!$B$5&lt;12,0.75,1)))),IF(Dashboard!$B$5&lt;I13,0,IF(Dashboard!$B$5&gt;=J13,F13,IF(J13=I13,F13,F13*(Dashboard!$B$5-I13+1)/(J13-I13+1))))))))</f>
        <v>0</v>
      </c>
      <c r="Z13" s="27" t="e">
        <f t="shared" si="1"/>
        <v>#VALUE!</v>
      </c>
      <c r="AA13" s="27" t="str">
        <f t="shared" ca="1" si="2"/>
        <v/>
      </c>
      <c r="AB13" s="23" t="str">
        <f t="shared" si="3"/>
        <v>Not Updated</v>
      </c>
      <c r="AC13" s="23"/>
      <c r="AD13" s="23" t="str">
        <f t="shared" si="4"/>
        <v>Not Updated</v>
      </c>
      <c r="AE13" s="23"/>
      <c r="AF13" s="23"/>
      <c r="AG13" s="23"/>
      <c r="AH13" s="23"/>
    </row>
    <row r="14" spans="1:34" ht="14.5">
      <c r="A14" s="23" t="str">
        <f>'Initiative Register'!A14</f>
        <v>CEI-10</v>
      </c>
      <c r="B14" s="23" t="str">
        <f>'Initiative Register'!B14</f>
        <v>TZL CEI</v>
      </c>
      <c r="C14" s="23" t="str">
        <f>'Initiative Register'!C14</f>
        <v>Board Accountability</v>
      </c>
      <c r="D14" s="23" t="str">
        <f>'Initiative Register'!D14</f>
        <v>Midyear Strategic Update</v>
      </c>
      <c r="E14" s="23" t="str">
        <f>'Initiative Register'!E14</f>
        <v>Midyear strategic review completed</v>
      </c>
      <c r="F14" s="23">
        <f>'Initiative Register'!F14</f>
        <v>1</v>
      </c>
      <c r="G14" s="23" t="str">
        <f>'Initiative Register'!G14</f>
        <v>update</v>
      </c>
      <c r="H14" s="23" t="str">
        <f>'Initiative Register'!H14</f>
        <v>Milestone</v>
      </c>
      <c r="I14" s="23">
        <f>'Initiative Register'!I14</f>
        <v>1</v>
      </c>
      <c r="J14" s="23">
        <f>'Initiative Register'!J14</f>
        <v>6</v>
      </c>
      <c r="K14" s="23" t="str">
        <f>'Initiative Register'!K14</f>
        <v>CEI Board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 t="str">
        <f t="shared" si="0"/>
        <v/>
      </c>
      <c r="Y14" s="23">
        <f ca="1">IF(A14="","",IF(H14="Manual","",IF(H14="Milestone",IF(Dashboard!$B$5&lt;J14,0,F14),IF(H14="Quarterly",F14*IF(Dashboard!$B$5&lt;3,0,IF(Dashboard!$B$5&lt;6,0.25,IF(Dashboard!$B$5&lt;9,0.5,IF(Dashboard!$B$5&lt;12,0.75,1)))),IF(Dashboard!$B$5&lt;I14,0,IF(Dashboard!$B$5&gt;=J14,F14,IF(J14=I14,F14,F14*(Dashboard!$B$5-I14+1)/(J14-I14+1))))))))</f>
        <v>0</v>
      </c>
      <c r="Z14" s="27" t="e">
        <f t="shared" si="1"/>
        <v>#VALUE!</v>
      </c>
      <c r="AA14" s="27" t="str">
        <f t="shared" ca="1" si="2"/>
        <v/>
      </c>
      <c r="AB14" s="23" t="str">
        <f t="shared" si="3"/>
        <v>Not Updated</v>
      </c>
      <c r="AC14" s="23"/>
      <c r="AD14" s="23" t="str">
        <f t="shared" si="4"/>
        <v>Not Updated</v>
      </c>
      <c r="AE14" s="23"/>
      <c r="AF14" s="23"/>
      <c r="AG14" s="23"/>
      <c r="AH14" s="23"/>
    </row>
    <row r="15" spans="1:34" ht="14.5">
      <c r="A15" s="23" t="str">
        <f>'Initiative Register'!A15</f>
        <v>CEI-11</v>
      </c>
      <c r="B15" s="23" t="str">
        <f>'Initiative Register'!B15</f>
        <v>TZL CEI</v>
      </c>
      <c r="C15" s="23" t="str">
        <f>'Initiative Register'!C15</f>
        <v>Board Accountability</v>
      </c>
      <c r="D15" s="23" t="str">
        <f>'Initiative Register'!D15</f>
        <v>Year-End Impact Report</v>
      </c>
      <c r="E15" s="23" t="str">
        <f>'Initiative Register'!E15</f>
        <v>Annual CEI impact report completed</v>
      </c>
      <c r="F15" s="23">
        <f>'Initiative Register'!F15</f>
        <v>1</v>
      </c>
      <c r="G15" s="23" t="str">
        <f>'Initiative Register'!G15</f>
        <v>report</v>
      </c>
      <c r="H15" s="23" t="str">
        <f>'Initiative Register'!H15</f>
        <v>Milestone</v>
      </c>
      <c r="I15" s="23">
        <f>'Initiative Register'!I15</f>
        <v>1</v>
      </c>
      <c r="J15" s="23">
        <f>'Initiative Register'!J15</f>
        <v>12</v>
      </c>
      <c r="K15" s="23" t="str">
        <f>'Initiative Register'!K15</f>
        <v>CEI Board</v>
      </c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 t="str">
        <f t="shared" si="0"/>
        <v/>
      </c>
      <c r="Y15" s="23">
        <f ca="1">IF(A15="","",IF(H15="Manual","",IF(H15="Milestone",IF(Dashboard!$B$5&lt;J15,0,F15),IF(H15="Quarterly",F15*IF(Dashboard!$B$5&lt;3,0,IF(Dashboard!$B$5&lt;6,0.25,IF(Dashboard!$B$5&lt;9,0.5,IF(Dashboard!$B$5&lt;12,0.75,1)))),IF(Dashboard!$B$5&lt;I15,0,IF(Dashboard!$B$5&gt;=J15,F15,IF(J15=I15,F15,F15*(Dashboard!$B$5-I15+1)/(J15-I15+1))))))))</f>
        <v>0</v>
      </c>
      <c r="Z15" s="27" t="e">
        <f t="shared" si="1"/>
        <v>#VALUE!</v>
      </c>
      <c r="AA15" s="27" t="str">
        <f t="shared" ca="1" si="2"/>
        <v/>
      </c>
      <c r="AB15" s="23" t="str">
        <f t="shared" si="3"/>
        <v>Not Updated</v>
      </c>
      <c r="AC15" s="23"/>
      <c r="AD15" s="23" t="str">
        <f t="shared" si="4"/>
        <v>Not Updated</v>
      </c>
      <c r="AE15" s="23"/>
      <c r="AF15" s="23"/>
      <c r="AG15" s="23"/>
      <c r="AH15" s="23"/>
    </row>
    <row r="16" spans="1:34" ht="28">
      <c r="A16" s="23" t="str">
        <f>'Initiative Register'!A16</f>
        <v>CEI-12</v>
      </c>
      <c r="B16" s="23" t="str">
        <f>'Initiative Register'!B16</f>
        <v>TZL CEI</v>
      </c>
      <c r="C16" s="23" t="str">
        <f>'Initiative Register'!C16</f>
        <v>Board Accountability</v>
      </c>
      <c r="D16" s="23" t="str">
        <f>'Initiative Register'!D16</f>
        <v>Corrective Action for At-Risk Goals</v>
      </c>
      <c r="E16" s="23" t="str">
        <f>'Initiative Register'!E16</f>
        <v>Percent of at-risk goals with documented corrective action</v>
      </c>
      <c r="F16" s="23">
        <f>'Initiative Register'!F16</f>
        <v>100</v>
      </c>
      <c r="G16" s="23" t="str">
        <f>'Initiative Register'!G16</f>
        <v>%</v>
      </c>
      <c r="H16" s="23" t="str">
        <f>'Initiative Register'!H16</f>
        <v>Manual</v>
      </c>
      <c r="I16" s="23">
        <f>'Initiative Register'!I16</f>
        <v>1</v>
      </c>
      <c r="J16" s="23">
        <f>'Initiative Register'!J16</f>
        <v>12</v>
      </c>
      <c r="K16" s="23" t="str">
        <f>'Initiative Register'!K16</f>
        <v>CEI Board / Program Leads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 t="str">
        <f t="shared" si="0"/>
        <v/>
      </c>
      <c r="Y16" s="23" t="str">
        <f>IF(A16="","",IF(H16="Manual","",IF(H16="Milestone",IF(Dashboard!$B$5&lt;J16,0,F16),IF(H16="Quarterly",F16*IF(Dashboard!$B$5&lt;3,0,IF(Dashboard!$B$5&lt;6,0.25,IF(Dashboard!$B$5&lt;9,0.5,IF(Dashboard!$B$5&lt;12,0.75,1)))),IF(Dashboard!$B$5&lt;I16,0,IF(Dashboard!$B$5&gt;=J16,F16,IF(J16=I16,F16,F16*(Dashboard!$B$5-I16+1)/(J16-I16+1))))))))</f>
        <v/>
      </c>
      <c r="Z16" s="27" t="e">
        <f t="shared" si="1"/>
        <v>#VALUE!</v>
      </c>
      <c r="AA16" s="27" t="str">
        <f t="shared" si="2"/>
        <v/>
      </c>
      <c r="AB16" s="23" t="str">
        <f t="shared" si="3"/>
        <v>Not Updated</v>
      </c>
      <c r="AC16" s="23"/>
      <c r="AD16" s="23" t="str">
        <f t="shared" si="4"/>
        <v>Not Updated</v>
      </c>
      <c r="AE16" s="23"/>
      <c r="AF16" s="23"/>
      <c r="AG16" s="23"/>
      <c r="AH16" s="23"/>
    </row>
    <row r="17" spans="1:34" ht="14.5">
      <c r="A17" s="23" t="str">
        <f>'Initiative Register'!A17</f>
        <v>ELMP-01</v>
      </c>
      <c r="B17" s="23" t="str">
        <f>'Initiative Register'!B17</f>
        <v>ELMP</v>
      </c>
      <c r="C17" s="23" t="str">
        <f>'Initiative Register'!C17</f>
        <v>Build Leaders</v>
      </c>
      <c r="D17" s="23" t="str">
        <f>'Initiative Register'!D17</f>
        <v>Esquires Enrolled</v>
      </c>
      <c r="E17" s="23" t="str">
        <f>'Initiative Register'!E17</f>
        <v>Total Esquires enrolled for the program year</v>
      </c>
      <c r="F17" s="23">
        <f>'Initiative Register'!F17</f>
        <v>40</v>
      </c>
      <c r="G17" s="23" t="str">
        <f>'Initiative Register'!G17</f>
        <v>Esquires</v>
      </c>
      <c r="H17" s="23" t="str">
        <f>'Initiative Register'!H17</f>
        <v>Milestone</v>
      </c>
      <c r="I17" s="23">
        <f>'Initiative Register'!I17</f>
        <v>1</v>
      </c>
      <c r="J17" s="23">
        <f>'Initiative Register'!J17</f>
        <v>3</v>
      </c>
      <c r="K17" s="23" t="str">
        <f>'Initiative Register'!K17</f>
        <v>ELMP Program Staff</v>
      </c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 t="str">
        <f t="shared" si="0"/>
        <v/>
      </c>
      <c r="Y17" s="23">
        <f ca="1">IF(A17="","",IF(H17="Manual","",IF(H17="Milestone",IF(Dashboard!$B$5&lt;J17,0,F17),IF(H17="Quarterly",F17*IF(Dashboard!$B$5&lt;3,0,IF(Dashboard!$B$5&lt;6,0.25,IF(Dashboard!$B$5&lt;9,0.5,IF(Dashboard!$B$5&lt;12,0.75,1)))),IF(Dashboard!$B$5&lt;I17,0,IF(Dashboard!$B$5&gt;=J17,F17,IF(J17=I17,F17,F17*(Dashboard!$B$5-I17+1)/(J17-I17+1))))))))</f>
        <v>0</v>
      </c>
      <c r="Z17" s="27" t="e">
        <f t="shared" si="1"/>
        <v>#VALUE!</v>
      </c>
      <c r="AA17" s="27" t="str">
        <f t="shared" ca="1" si="2"/>
        <v/>
      </c>
      <c r="AB17" s="23" t="str">
        <f t="shared" si="3"/>
        <v>Not Updated</v>
      </c>
      <c r="AC17" s="23"/>
      <c r="AD17" s="23" t="str">
        <f t="shared" si="4"/>
        <v>Not Updated</v>
      </c>
      <c r="AE17" s="23"/>
      <c r="AF17" s="23"/>
      <c r="AG17" s="23"/>
      <c r="AH17" s="23"/>
    </row>
    <row r="18" spans="1:34" ht="14.5">
      <c r="A18" s="23" t="str">
        <f>'Initiative Register'!A18</f>
        <v>ELMP-02</v>
      </c>
      <c r="B18" s="23" t="str">
        <f>'Initiative Register'!B18</f>
        <v>ELMP</v>
      </c>
      <c r="C18" s="23" t="str">
        <f>'Initiative Register'!C18</f>
        <v>Build Leaders</v>
      </c>
      <c r="D18" s="23" t="str">
        <f>'Initiative Register'!D18</f>
        <v>Active Esquires Through May</v>
      </c>
      <c r="E18" s="23" t="str">
        <f>'Initiative Register'!E18</f>
        <v>Esquires remaining active through May</v>
      </c>
      <c r="F18" s="23">
        <f>'Initiative Register'!F18</f>
        <v>36</v>
      </c>
      <c r="G18" s="23" t="str">
        <f>'Initiative Register'!G18</f>
        <v>Esquires</v>
      </c>
      <c r="H18" s="23" t="str">
        <f>'Initiative Register'!H18</f>
        <v>Milestone</v>
      </c>
      <c r="I18" s="23">
        <f>'Initiative Register'!I18</f>
        <v>3</v>
      </c>
      <c r="J18" s="23">
        <f>'Initiative Register'!J18</f>
        <v>10</v>
      </c>
      <c r="K18" s="23" t="str">
        <f>'Initiative Register'!K18</f>
        <v>ELMP Program Staff</v>
      </c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 t="str">
        <f t="shared" si="0"/>
        <v/>
      </c>
      <c r="Y18" s="23">
        <f ca="1">IF(A18="","",IF(H18="Manual","",IF(H18="Milestone",IF(Dashboard!$B$5&lt;J18,0,F18),IF(H18="Quarterly",F18*IF(Dashboard!$B$5&lt;3,0,IF(Dashboard!$B$5&lt;6,0.25,IF(Dashboard!$B$5&lt;9,0.5,IF(Dashboard!$B$5&lt;12,0.75,1)))),IF(Dashboard!$B$5&lt;I18,0,IF(Dashboard!$B$5&gt;=J18,F18,IF(J18=I18,F18,F18*(Dashboard!$B$5-I18+1)/(J18-I18+1))))))))</f>
        <v>0</v>
      </c>
      <c r="Z18" s="27" t="e">
        <f t="shared" si="1"/>
        <v>#VALUE!</v>
      </c>
      <c r="AA18" s="27" t="str">
        <f t="shared" ca="1" si="2"/>
        <v/>
      </c>
      <c r="AB18" s="23" t="str">
        <f t="shared" si="3"/>
        <v>Not Updated</v>
      </c>
      <c r="AC18" s="23"/>
      <c r="AD18" s="23" t="str">
        <f t="shared" si="4"/>
        <v>Not Updated</v>
      </c>
      <c r="AE18" s="23"/>
      <c r="AF18" s="23"/>
      <c r="AG18" s="23"/>
      <c r="AH18" s="23"/>
    </row>
    <row r="19" spans="1:34" ht="14.5">
      <c r="A19" s="23" t="str">
        <f>'Initiative Register'!A19</f>
        <v>ELMP-03</v>
      </c>
      <c r="B19" s="23" t="str">
        <f>'Initiative Register'!B19</f>
        <v>ELMP</v>
      </c>
      <c r="C19" s="23" t="str">
        <f>'Initiative Register'!C19</f>
        <v>Build Leaders</v>
      </c>
      <c r="D19" s="23" t="str">
        <f>'Initiative Register'!D19</f>
        <v>Primary Success Seminars</v>
      </c>
      <c r="E19" s="23" t="str">
        <f>'Initiative Register'!E19</f>
        <v>Primary Success Seminars completed</v>
      </c>
      <c r="F19" s="23">
        <f>'Initiative Register'!F19</f>
        <v>8</v>
      </c>
      <c r="G19" s="23" t="str">
        <f>'Initiative Register'!G19</f>
        <v>seminars</v>
      </c>
      <c r="H19" s="23" t="str">
        <f>'Initiative Register'!H19</f>
        <v>Even Pace</v>
      </c>
      <c r="I19" s="23">
        <f>'Initiative Register'!I19</f>
        <v>3</v>
      </c>
      <c r="J19" s="23">
        <f>'Initiative Register'!J19</f>
        <v>10</v>
      </c>
      <c r="K19" s="23" t="str">
        <f>'Initiative Register'!K19</f>
        <v>ELMP Program Staff</v>
      </c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 t="str">
        <f t="shared" si="0"/>
        <v/>
      </c>
      <c r="Y19" s="23">
        <f ca="1">IF(A19="","",IF(H19="Manual","",IF(H19="Milestone",IF(Dashboard!$B$5&lt;J19,0,F19),IF(H19="Quarterly",F19*IF(Dashboard!$B$5&lt;3,0,IF(Dashboard!$B$5&lt;6,0.25,IF(Dashboard!$B$5&lt;9,0.5,IF(Dashboard!$B$5&lt;12,0.75,1)))),IF(Dashboard!$B$5&lt;I19,0,IF(Dashboard!$B$5&gt;=J19,F19,IF(J19=I19,F19,F19*(Dashboard!$B$5-I19+1)/(J19-I19+1))))))))</f>
        <v>0</v>
      </c>
      <c r="Z19" s="27" t="e">
        <f t="shared" si="1"/>
        <v>#VALUE!</v>
      </c>
      <c r="AA19" s="27" t="str">
        <f t="shared" ca="1" si="2"/>
        <v/>
      </c>
      <c r="AB19" s="23" t="str">
        <f t="shared" si="3"/>
        <v>Not Updated</v>
      </c>
      <c r="AC19" s="23"/>
      <c r="AD19" s="23" t="str">
        <f t="shared" si="4"/>
        <v>Not Updated</v>
      </c>
      <c r="AE19" s="23"/>
      <c r="AF19" s="23"/>
      <c r="AG19" s="23"/>
      <c r="AH19" s="23"/>
    </row>
    <row r="20" spans="1:34" ht="28">
      <c r="A20" s="23" t="str">
        <f>'Initiative Register'!A20</f>
        <v>ELMP-04</v>
      </c>
      <c r="B20" s="23" t="str">
        <f>'Initiative Register'!B20</f>
        <v>ELMP</v>
      </c>
      <c r="C20" s="23" t="str">
        <f>'Initiative Register'!C20</f>
        <v>Build Leaders</v>
      </c>
      <c r="D20" s="23" t="str">
        <f>'Initiative Register'!D20</f>
        <v>Life Plan + Evidence Completion</v>
      </c>
      <c r="E20" s="23" t="str">
        <f>'Initiative Register'!E20</f>
        <v>Percent completing Life Plan plus four verified evidence entries</v>
      </c>
      <c r="F20" s="23">
        <f>'Initiative Register'!F20</f>
        <v>75</v>
      </c>
      <c r="G20" s="23" t="str">
        <f>'Initiative Register'!G20</f>
        <v>%</v>
      </c>
      <c r="H20" s="23" t="str">
        <f>'Initiative Register'!H20</f>
        <v>Even Pace</v>
      </c>
      <c r="I20" s="23">
        <f>'Initiative Register'!I20</f>
        <v>3</v>
      </c>
      <c r="J20" s="23">
        <f>'Initiative Register'!J20</f>
        <v>10</v>
      </c>
      <c r="K20" s="23" t="str">
        <f>'Initiative Register'!K20</f>
        <v>ELMP Program Staff</v>
      </c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 t="str">
        <f t="shared" si="0"/>
        <v/>
      </c>
      <c r="Y20" s="23">
        <f ca="1">IF(A20="","",IF(H20="Manual","",IF(H20="Milestone",IF(Dashboard!$B$5&lt;J20,0,F20),IF(H20="Quarterly",F20*IF(Dashboard!$B$5&lt;3,0,IF(Dashboard!$B$5&lt;6,0.25,IF(Dashboard!$B$5&lt;9,0.5,IF(Dashboard!$B$5&lt;12,0.75,1)))),IF(Dashboard!$B$5&lt;I20,0,IF(Dashboard!$B$5&gt;=J20,F20,IF(J20=I20,F20,F20*(Dashboard!$B$5-I20+1)/(J20-I20+1))))))))</f>
        <v>0</v>
      </c>
      <c r="Z20" s="27" t="e">
        <f t="shared" si="1"/>
        <v>#VALUE!</v>
      </c>
      <c r="AA20" s="27" t="str">
        <f t="shared" ca="1" si="2"/>
        <v/>
      </c>
      <c r="AB20" s="23" t="str">
        <f t="shared" si="3"/>
        <v>Not Updated</v>
      </c>
      <c r="AC20" s="23"/>
      <c r="AD20" s="23" t="str">
        <f t="shared" si="4"/>
        <v>Not Updated</v>
      </c>
      <c r="AE20" s="23"/>
      <c r="AF20" s="23"/>
      <c r="AG20" s="23"/>
      <c r="AH20" s="23"/>
    </row>
    <row r="21" spans="1:34" ht="28">
      <c r="A21" s="23" t="str">
        <f>'Initiative Register'!A21</f>
        <v>ELMP-05</v>
      </c>
      <c r="B21" s="23" t="str">
        <f>'Initiative Register'!B21</f>
        <v>ELMP</v>
      </c>
      <c r="C21" s="23" t="str">
        <f>'Initiative Register'!C21</f>
        <v>Build Leaders</v>
      </c>
      <c r="D21" s="23" t="str">
        <f>'Initiative Register'!D21</f>
        <v>College / Career Exposure</v>
      </c>
      <c r="E21" s="23" t="str">
        <f>'Initiative Register'!E21</f>
        <v>Percent completing at least one college or career exposure activity</v>
      </c>
      <c r="F21" s="23">
        <f>'Initiative Register'!F21</f>
        <v>80</v>
      </c>
      <c r="G21" s="23" t="str">
        <f>'Initiative Register'!G21</f>
        <v>%</v>
      </c>
      <c r="H21" s="23" t="str">
        <f>'Initiative Register'!H21</f>
        <v>Even Pace</v>
      </c>
      <c r="I21" s="23">
        <f>'Initiative Register'!I21</f>
        <v>4</v>
      </c>
      <c r="J21" s="23">
        <f>'Initiative Register'!J21</f>
        <v>10</v>
      </c>
      <c r="K21" s="23" t="str">
        <f>'Initiative Register'!K21</f>
        <v>ELMP Program Staff</v>
      </c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 t="str">
        <f t="shared" si="0"/>
        <v/>
      </c>
      <c r="Y21" s="23">
        <f ca="1">IF(A21="","",IF(H21="Manual","",IF(H21="Milestone",IF(Dashboard!$B$5&lt;J21,0,F21),IF(H21="Quarterly",F21*IF(Dashboard!$B$5&lt;3,0,IF(Dashboard!$B$5&lt;6,0.25,IF(Dashboard!$B$5&lt;9,0.5,IF(Dashboard!$B$5&lt;12,0.75,1)))),IF(Dashboard!$B$5&lt;I21,0,IF(Dashboard!$B$5&gt;=J21,F21,IF(J21=I21,F21,F21*(Dashboard!$B$5-I21+1)/(J21-I21+1))))))))</f>
        <v>0</v>
      </c>
      <c r="Z21" s="27" t="e">
        <f t="shared" si="1"/>
        <v>#VALUE!</v>
      </c>
      <c r="AA21" s="27" t="str">
        <f t="shared" ca="1" si="2"/>
        <v/>
      </c>
      <c r="AB21" s="23" t="str">
        <f t="shared" si="3"/>
        <v>Not Updated</v>
      </c>
      <c r="AC21" s="23"/>
      <c r="AD21" s="23" t="str">
        <f t="shared" si="4"/>
        <v>Not Updated</v>
      </c>
      <c r="AE21" s="23"/>
      <c r="AF21" s="23"/>
      <c r="AG21" s="23"/>
      <c r="AH21" s="23"/>
    </row>
    <row r="22" spans="1:34" ht="28">
      <c r="A22" s="23" t="str">
        <f>'Initiative Register'!A22</f>
        <v>ELMP-06</v>
      </c>
      <c r="B22" s="23" t="str">
        <f>'Initiative Register'!B22</f>
        <v>ELMP</v>
      </c>
      <c r="C22" s="23" t="str">
        <f>'Initiative Register'!C22</f>
        <v>Build Leaders</v>
      </c>
      <c r="D22" s="23" t="str">
        <f>'Initiative Register'!D22</f>
        <v>Achievement Badge Completion</v>
      </c>
      <c r="E22" s="23" t="str">
        <f>'Initiative Register'!E22</f>
        <v>Percent earning at least one approved achievement badge</v>
      </c>
      <c r="F22" s="23">
        <f>'Initiative Register'!F22</f>
        <v>60</v>
      </c>
      <c r="G22" s="23" t="str">
        <f>'Initiative Register'!G22</f>
        <v>%</v>
      </c>
      <c r="H22" s="23" t="str">
        <f>'Initiative Register'!H22</f>
        <v>Even Pace</v>
      </c>
      <c r="I22" s="23">
        <f>'Initiative Register'!I22</f>
        <v>3</v>
      </c>
      <c r="J22" s="23">
        <f>'Initiative Register'!J22</f>
        <v>10</v>
      </c>
      <c r="K22" s="23" t="str">
        <f>'Initiative Register'!K22</f>
        <v>ELMP Program Staff</v>
      </c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 t="str">
        <f t="shared" si="0"/>
        <v/>
      </c>
      <c r="Y22" s="23">
        <f ca="1">IF(A22="","",IF(H22="Manual","",IF(H22="Milestone",IF(Dashboard!$B$5&lt;J22,0,F22),IF(H22="Quarterly",F22*IF(Dashboard!$B$5&lt;3,0,IF(Dashboard!$B$5&lt;6,0.25,IF(Dashboard!$B$5&lt;9,0.5,IF(Dashboard!$B$5&lt;12,0.75,1)))),IF(Dashboard!$B$5&lt;I22,0,IF(Dashboard!$B$5&gt;=J22,F22,IF(J22=I22,F22,F22*(Dashboard!$B$5-I22+1)/(J22-I22+1))))))))</f>
        <v>0</v>
      </c>
      <c r="Z22" s="27" t="e">
        <f t="shared" si="1"/>
        <v>#VALUE!</v>
      </c>
      <c r="AA22" s="27" t="str">
        <f t="shared" ca="1" si="2"/>
        <v/>
      </c>
      <c r="AB22" s="23" t="str">
        <f t="shared" si="3"/>
        <v>Not Updated</v>
      </c>
      <c r="AC22" s="23"/>
      <c r="AD22" s="23" t="str">
        <f t="shared" si="4"/>
        <v>Not Updated</v>
      </c>
      <c r="AE22" s="23"/>
      <c r="AF22" s="23"/>
      <c r="AG22" s="23"/>
      <c r="AH22" s="23"/>
    </row>
    <row r="23" spans="1:34" ht="14.5">
      <c r="A23" s="23" t="str">
        <f>'Initiative Register'!A23</f>
        <v>ELMP-07</v>
      </c>
      <c r="B23" s="23" t="str">
        <f>'Initiative Register'!B23</f>
        <v>ELMP</v>
      </c>
      <c r="C23" s="23" t="str">
        <f>'Initiative Register'!C23</f>
        <v>Build Leaders</v>
      </c>
      <c r="D23" s="23" t="str">
        <f>'Initiative Register'!D23</f>
        <v>Year-End Progress Reviews</v>
      </c>
      <c r="E23" s="23" t="str">
        <f>'Initiative Register'!E23</f>
        <v>Percent receiving a year-end progress review</v>
      </c>
      <c r="F23" s="23">
        <f>'Initiative Register'!F23</f>
        <v>100</v>
      </c>
      <c r="G23" s="23" t="str">
        <f>'Initiative Register'!G23</f>
        <v>%</v>
      </c>
      <c r="H23" s="23" t="str">
        <f>'Initiative Register'!H23</f>
        <v>Milestone</v>
      </c>
      <c r="I23" s="23">
        <f>'Initiative Register'!I23</f>
        <v>3</v>
      </c>
      <c r="J23" s="23">
        <f>'Initiative Register'!J23</f>
        <v>10</v>
      </c>
      <c r="K23" s="23" t="str">
        <f>'Initiative Register'!K23</f>
        <v>ELMP Program Staff</v>
      </c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 t="str">
        <f t="shared" si="0"/>
        <v/>
      </c>
      <c r="Y23" s="23">
        <f ca="1">IF(A23="","",IF(H23="Manual","",IF(H23="Milestone",IF(Dashboard!$B$5&lt;J23,0,F23),IF(H23="Quarterly",F23*IF(Dashboard!$B$5&lt;3,0,IF(Dashboard!$B$5&lt;6,0.25,IF(Dashboard!$B$5&lt;9,0.5,IF(Dashboard!$B$5&lt;12,0.75,1)))),IF(Dashboard!$B$5&lt;I23,0,IF(Dashboard!$B$5&gt;=J23,F23,IF(J23=I23,F23,F23*(Dashboard!$B$5-I23+1)/(J23-I23+1))))))))</f>
        <v>0</v>
      </c>
      <c r="Z23" s="27" t="e">
        <f t="shared" si="1"/>
        <v>#VALUE!</v>
      </c>
      <c r="AA23" s="27" t="str">
        <f t="shared" ca="1" si="2"/>
        <v/>
      </c>
      <c r="AB23" s="23" t="str">
        <f t="shared" si="3"/>
        <v>Not Updated</v>
      </c>
      <c r="AC23" s="23"/>
      <c r="AD23" s="23" t="str">
        <f t="shared" si="4"/>
        <v>Not Updated</v>
      </c>
      <c r="AE23" s="23"/>
      <c r="AF23" s="23"/>
      <c r="AG23" s="23"/>
      <c r="AH23" s="23"/>
    </row>
    <row r="24" spans="1:34" ht="28">
      <c r="A24" s="23" t="str">
        <f>'Initiative Register'!A24</f>
        <v>ELMP-08</v>
      </c>
      <c r="B24" s="23" t="str">
        <f>'Initiative Register'!B24</f>
        <v>ELMP</v>
      </c>
      <c r="C24" s="23" t="str">
        <f>'Initiative Register'!C24</f>
        <v>Build Leaders</v>
      </c>
      <c r="D24" s="23" t="str">
        <f>'Initiative Register'!D24</f>
        <v>Cross-Pillar Leadership Experience</v>
      </c>
      <c r="E24" s="23" t="str">
        <f>'Initiative Register'!E24</f>
        <v>Percent completing one Caring &amp; Sharing and one Empower experience</v>
      </c>
      <c r="F24" s="23">
        <f>'Initiative Register'!F24</f>
        <v>75</v>
      </c>
      <c r="G24" s="23" t="str">
        <f>'Initiative Register'!G24</f>
        <v>%</v>
      </c>
      <c r="H24" s="23" t="str">
        <f>'Initiative Register'!H24</f>
        <v>Even Pace</v>
      </c>
      <c r="I24" s="23">
        <f>'Initiative Register'!I24</f>
        <v>4</v>
      </c>
      <c r="J24" s="23">
        <f>'Initiative Register'!J24</f>
        <v>10</v>
      </c>
      <c r="K24" s="23" t="str">
        <f>'Initiative Register'!K24</f>
        <v>ELMP Program Staff</v>
      </c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 t="str">
        <f t="shared" si="0"/>
        <v/>
      </c>
      <c r="Y24" s="23">
        <f ca="1">IF(A24="","",IF(H24="Manual","",IF(H24="Milestone",IF(Dashboard!$B$5&lt;J24,0,F24),IF(H24="Quarterly",F24*IF(Dashboard!$B$5&lt;3,0,IF(Dashboard!$B$5&lt;6,0.25,IF(Dashboard!$B$5&lt;9,0.5,IF(Dashboard!$B$5&lt;12,0.75,1)))),IF(Dashboard!$B$5&lt;I24,0,IF(Dashboard!$B$5&gt;=J24,F24,IF(J24=I24,F24,F24*(Dashboard!$B$5-I24+1)/(J24-I24+1))))))))</f>
        <v>0</v>
      </c>
      <c r="Z24" s="27" t="e">
        <f t="shared" si="1"/>
        <v>#VALUE!</v>
      </c>
      <c r="AA24" s="27" t="str">
        <f t="shared" ca="1" si="2"/>
        <v/>
      </c>
      <c r="AB24" s="23" t="str">
        <f t="shared" si="3"/>
        <v>Not Updated</v>
      </c>
      <c r="AC24" s="23"/>
      <c r="AD24" s="23" t="str">
        <f t="shared" si="4"/>
        <v>Not Updated</v>
      </c>
      <c r="AE24" s="23"/>
      <c r="AF24" s="23"/>
      <c r="AG24" s="23"/>
      <c r="AH24" s="23"/>
    </row>
    <row r="25" spans="1:34" ht="14.5">
      <c r="A25" s="23" t="str">
        <f>'Initiative Register'!A25</f>
        <v>ELMP-09</v>
      </c>
      <c r="B25" s="23" t="str">
        <f>'Initiative Register'!B25</f>
        <v>ELMP</v>
      </c>
      <c r="C25" s="23" t="str">
        <f>'Initiative Register'!C25</f>
        <v>Build Leaders</v>
      </c>
      <c r="D25" s="23" t="str">
        <f>'Initiative Register'!D25</f>
        <v>Youth Town Hall Participation</v>
      </c>
      <c r="E25" s="23" t="str">
        <f>'Initiative Register'!E25</f>
        <v>Esquires attending the April Youth Town Hall</v>
      </c>
      <c r="F25" s="23">
        <f>'Initiative Register'!F25</f>
        <v>25</v>
      </c>
      <c r="G25" s="23" t="str">
        <f>'Initiative Register'!G25</f>
        <v>Esquires</v>
      </c>
      <c r="H25" s="23" t="str">
        <f>'Initiative Register'!H25</f>
        <v>Milestone</v>
      </c>
      <c r="I25" s="23">
        <f>'Initiative Register'!I25</f>
        <v>9</v>
      </c>
      <c r="J25" s="23">
        <f>'Initiative Register'!J25</f>
        <v>9</v>
      </c>
      <c r="K25" s="23" t="str">
        <f>'Initiative Register'!K25</f>
        <v>ELMP / Empower Leads</v>
      </c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 t="str">
        <f t="shared" si="0"/>
        <v/>
      </c>
      <c r="Y25" s="23">
        <f ca="1">IF(A25="","",IF(H25="Manual","",IF(H25="Milestone",IF(Dashboard!$B$5&lt;J25,0,F25),IF(H25="Quarterly",F25*IF(Dashboard!$B$5&lt;3,0,IF(Dashboard!$B$5&lt;6,0.25,IF(Dashboard!$B$5&lt;9,0.5,IF(Dashboard!$B$5&lt;12,0.75,1)))),IF(Dashboard!$B$5&lt;I25,0,IF(Dashboard!$B$5&gt;=J25,F25,IF(J25=I25,F25,F25*(Dashboard!$B$5-I25+1)/(J25-I25+1))))))))</f>
        <v>0</v>
      </c>
      <c r="Z25" s="27" t="e">
        <f t="shared" si="1"/>
        <v>#VALUE!</v>
      </c>
      <c r="AA25" s="27" t="str">
        <f t="shared" ca="1" si="2"/>
        <v/>
      </c>
      <c r="AB25" s="23" t="str">
        <f t="shared" si="3"/>
        <v>Not Updated</v>
      </c>
      <c r="AC25" s="23"/>
      <c r="AD25" s="23" t="str">
        <f t="shared" si="4"/>
        <v>Not Updated</v>
      </c>
      <c r="AE25" s="23"/>
      <c r="AF25" s="23"/>
      <c r="AG25" s="23"/>
      <c r="AH25" s="23"/>
    </row>
    <row r="26" spans="1:34" ht="28">
      <c r="A26" s="23" t="str">
        <f>'Initiative Register'!A26</f>
        <v>ELMP-10</v>
      </c>
      <c r="B26" s="23" t="str">
        <f>'Initiative Register'!B26</f>
        <v>ELMP</v>
      </c>
      <c r="C26" s="23" t="str">
        <f>'Initiative Register'!C26</f>
        <v>Build Leaders</v>
      </c>
      <c r="D26" s="23" t="str">
        <f>'Initiative Register'!D26</f>
        <v>Decision Briefs / Civic Actions</v>
      </c>
      <c r="E26" s="23" t="str">
        <f>'Initiative Register'!E26</f>
        <v>Completed community decision briefs or documented civic actions</v>
      </c>
      <c r="F26" s="23">
        <f>'Initiative Register'!F26</f>
        <v>20</v>
      </c>
      <c r="G26" s="23" t="str">
        <f>'Initiative Register'!G26</f>
        <v>completed</v>
      </c>
      <c r="H26" s="23" t="str">
        <f>'Initiative Register'!H26</f>
        <v>Milestone</v>
      </c>
      <c r="I26" s="23">
        <f>'Initiative Register'!I26</f>
        <v>9</v>
      </c>
      <c r="J26" s="23">
        <f>'Initiative Register'!J26</f>
        <v>9</v>
      </c>
      <c r="K26" s="23" t="str">
        <f>'Initiative Register'!K26</f>
        <v>ELMP / Empower Leads</v>
      </c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 t="str">
        <f t="shared" si="0"/>
        <v/>
      </c>
      <c r="Y26" s="23">
        <f ca="1">IF(A26="","",IF(H26="Manual","",IF(H26="Milestone",IF(Dashboard!$B$5&lt;J26,0,F26),IF(H26="Quarterly",F26*IF(Dashboard!$B$5&lt;3,0,IF(Dashboard!$B$5&lt;6,0.25,IF(Dashboard!$B$5&lt;9,0.5,IF(Dashboard!$B$5&lt;12,0.75,1)))),IF(Dashboard!$B$5&lt;I26,0,IF(Dashboard!$B$5&gt;=J26,F26,IF(J26=I26,F26,F26*(Dashboard!$B$5-I26+1)/(J26-I26+1))))))))</f>
        <v>0</v>
      </c>
      <c r="Z26" s="27" t="e">
        <f t="shared" si="1"/>
        <v>#VALUE!</v>
      </c>
      <c r="AA26" s="27" t="str">
        <f t="shared" ca="1" si="2"/>
        <v/>
      </c>
      <c r="AB26" s="23" t="str">
        <f t="shared" si="3"/>
        <v>Not Updated</v>
      </c>
      <c r="AC26" s="23"/>
      <c r="AD26" s="23" t="str">
        <f t="shared" si="4"/>
        <v>Not Updated</v>
      </c>
      <c r="AE26" s="23"/>
      <c r="AF26" s="23"/>
      <c r="AG26" s="23"/>
      <c r="AH26" s="23"/>
    </row>
    <row r="27" spans="1:34" ht="28">
      <c r="A27" s="23" t="str">
        <f>'Initiative Register'!A27</f>
        <v>ELMP-11</v>
      </c>
      <c r="B27" s="23" t="str">
        <f>'Initiative Register'!B27</f>
        <v>ELMP</v>
      </c>
      <c r="C27" s="23" t="str">
        <f>'Initiative Register'!C27</f>
        <v>Build Leaders</v>
      </c>
      <c r="D27" s="23" t="str">
        <f>'Initiative Register'!D27</f>
        <v>Tutoring Request Response</v>
      </c>
      <c r="E27" s="23" t="str">
        <f>'Initiative Register'!E27</f>
        <v>Percent of approved tutoring requests acknowledged within 5 business days</v>
      </c>
      <c r="F27" s="23">
        <f>'Initiative Register'!F27</f>
        <v>100</v>
      </c>
      <c r="G27" s="23" t="str">
        <f>'Initiative Register'!G27</f>
        <v>%</v>
      </c>
      <c r="H27" s="23" t="str">
        <f>'Initiative Register'!H27</f>
        <v>Manual</v>
      </c>
      <c r="I27" s="23">
        <f>'Initiative Register'!I27</f>
        <v>3</v>
      </c>
      <c r="J27" s="23">
        <f>'Initiative Register'!J27</f>
        <v>10</v>
      </c>
      <c r="K27" s="23" t="str">
        <f>'Initiative Register'!K27</f>
        <v>ELMP Program Staff</v>
      </c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 t="str">
        <f t="shared" si="0"/>
        <v/>
      </c>
      <c r="Y27" s="23" t="str">
        <f>IF(A27="","",IF(H27="Manual","",IF(H27="Milestone",IF(Dashboard!$B$5&lt;J27,0,F27),IF(H27="Quarterly",F27*IF(Dashboard!$B$5&lt;3,0,IF(Dashboard!$B$5&lt;6,0.25,IF(Dashboard!$B$5&lt;9,0.5,IF(Dashboard!$B$5&lt;12,0.75,1)))),IF(Dashboard!$B$5&lt;I27,0,IF(Dashboard!$B$5&gt;=J27,F27,IF(J27=I27,F27,F27*(Dashboard!$B$5-I27+1)/(J27-I27+1))))))))</f>
        <v/>
      </c>
      <c r="Z27" s="27" t="e">
        <f t="shared" si="1"/>
        <v>#VALUE!</v>
      </c>
      <c r="AA27" s="27" t="str">
        <f t="shared" si="2"/>
        <v/>
      </c>
      <c r="AB27" s="23" t="str">
        <f t="shared" si="3"/>
        <v>Not Updated</v>
      </c>
      <c r="AC27" s="23"/>
      <c r="AD27" s="23" t="str">
        <f t="shared" si="4"/>
        <v>Not Updated</v>
      </c>
      <c r="AE27" s="23"/>
      <c r="AF27" s="23"/>
      <c r="AG27" s="23"/>
      <c r="AH27" s="23"/>
    </row>
    <row r="28" spans="1:34" ht="28">
      <c r="A28" s="23" t="str">
        <f>'Initiative Register'!A28</f>
        <v>CS-01</v>
      </c>
      <c r="B28" s="23" t="str">
        <f>'Initiative Register'!B28</f>
        <v>Caring &amp; Sharing</v>
      </c>
      <c r="C28" s="23" t="str">
        <f>'Initiative Register'!C28</f>
        <v>Strengthen Families</v>
      </c>
      <c r="D28" s="23" t="str">
        <f>'Initiative Register'!D28</f>
        <v>Family Support Contacts</v>
      </c>
      <c r="E28" s="23" t="str">
        <f>'Initiative Register'!E28</f>
        <v>Documented family-support contacts</v>
      </c>
      <c r="F28" s="23">
        <f>'Initiative Register'!F28</f>
        <v>150</v>
      </c>
      <c r="G28" s="23" t="str">
        <f>'Initiative Register'!G28</f>
        <v>contacts</v>
      </c>
      <c r="H28" s="23" t="str">
        <f>'Initiative Register'!H28</f>
        <v>Even Pace</v>
      </c>
      <c r="I28" s="23">
        <f>'Initiative Register'!I28</f>
        <v>1</v>
      </c>
      <c r="J28" s="23">
        <f>'Initiative Register'!J28</f>
        <v>12</v>
      </c>
      <c r="K28" s="23" t="str">
        <f>'Initiative Register'!K28</f>
        <v>Caring &amp; Sharing Co-Directors</v>
      </c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 t="str">
        <f t="shared" si="0"/>
        <v/>
      </c>
      <c r="Y28" s="23">
        <f ca="1">IF(A28="","",IF(H28="Manual","",IF(H28="Milestone",IF(Dashboard!$B$5&lt;J28,0,F28),IF(H28="Quarterly",F28*IF(Dashboard!$B$5&lt;3,0,IF(Dashboard!$B$5&lt;6,0.25,IF(Dashboard!$B$5&lt;9,0.5,IF(Dashboard!$B$5&lt;12,0.75,1)))),IF(Dashboard!$B$5&lt;I28,0,IF(Dashboard!$B$5&gt;=J28,F28,IF(J28=I28,F28,F28*(Dashboard!$B$5-I28+1)/(J28-I28+1))))))))</f>
        <v>12.5</v>
      </c>
      <c r="Z28" s="27" t="e">
        <f t="shared" si="1"/>
        <v>#VALUE!</v>
      </c>
      <c r="AA28" s="27" t="e">
        <f t="shared" ca="1" si="2"/>
        <v>#VALUE!</v>
      </c>
      <c r="AB28" s="23" t="str">
        <f t="shared" si="3"/>
        <v>Not Updated</v>
      </c>
      <c r="AC28" s="23"/>
      <c r="AD28" s="23" t="str">
        <f t="shared" si="4"/>
        <v>Not Updated</v>
      </c>
      <c r="AE28" s="23"/>
      <c r="AF28" s="23"/>
      <c r="AG28" s="23"/>
      <c r="AH28" s="23"/>
    </row>
    <row r="29" spans="1:34" ht="28">
      <c r="A29" s="23" t="str">
        <f>'Initiative Register'!A29</f>
        <v>CS-02</v>
      </c>
      <c r="B29" s="23" t="str">
        <f>'Initiative Register'!B29</f>
        <v>Caring &amp; Sharing</v>
      </c>
      <c r="C29" s="23" t="str">
        <f>'Initiative Register'!C29</f>
        <v>Strengthen Families</v>
      </c>
      <c r="D29" s="23" t="str">
        <f>'Initiative Register'!D29</f>
        <v>Food Baskets / Equivalent Packages</v>
      </c>
      <c r="E29" s="23" t="str">
        <f>'Initiative Register'!E29</f>
        <v>Food baskets or equivalent packages distributed</v>
      </c>
      <c r="F29" s="23">
        <f>'Initiative Register'!F29</f>
        <v>150</v>
      </c>
      <c r="G29" s="23" t="str">
        <f>'Initiative Register'!G29</f>
        <v>packages</v>
      </c>
      <c r="H29" s="23" t="str">
        <f>'Initiative Register'!H29</f>
        <v>Even Pace</v>
      </c>
      <c r="I29" s="23">
        <f>'Initiative Register'!I29</f>
        <v>1</v>
      </c>
      <c r="J29" s="23">
        <f>'Initiative Register'!J29</f>
        <v>12</v>
      </c>
      <c r="K29" s="23" t="str">
        <f>'Initiative Register'!K29</f>
        <v>Caring &amp; Sharing Co-Directors</v>
      </c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 t="str">
        <f t="shared" si="0"/>
        <v/>
      </c>
      <c r="Y29" s="23">
        <f ca="1">IF(A29="","",IF(H29="Manual","",IF(H29="Milestone",IF(Dashboard!$B$5&lt;J29,0,F29),IF(H29="Quarterly",F29*IF(Dashboard!$B$5&lt;3,0,IF(Dashboard!$B$5&lt;6,0.25,IF(Dashboard!$B$5&lt;9,0.5,IF(Dashboard!$B$5&lt;12,0.75,1)))),IF(Dashboard!$B$5&lt;I29,0,IF(Dashboard!$B$5&gt;=J29,F29,IF(J29=I29,F29,F29*(Dashboard!$B$5-I29+1)/(J29-I29+1))))))))</f>
        <v>12.5</v>
      </c>
      <c r="Z29" s="27" t="e">
        <f t="shared" si="1"/>
        <v>#VALUE!</v>
      </c>
      <c r="AA29" s="27" t="e">
        <f t="shared" ca="1" si="2"/>
        <v>#VALUE!</v>
      </c>
      <c r="AB29" s="23" t="str">
        <f t="shared" si="3"/>
        <v>Not Updated</v>
      </c>
      <c r="AC29" s="23"/>
      <c r="AD29" s="23" t="str">
        <f t="shared" si="4"/>
        <v>Not Updated</v>
      </c>
      <c r="AE29" s="23"/>
      <c r="AF29" s="23"/>
      <c r="AG29" s="23"/>
      <c r="AH29" s="23"/>
    </row>
    <row r="30" spans="1:34" ht="28">
      <c r="A30" s="23" t="str">
        <f>'Initiative Register'!A30</f>
        <v>CS-03</v>
      </c>
      <c r="B30" s="23" t="str">
        <f>'Initiative Register'!B30</f>
        <v>Caring &amp; Sharing</v>
      </c>
      <c r="C30" s="23" t="str">
        <f>'Initiative Register'!C30</f>
        <v>Strengthen Families</v>
      </c>
      <c r="D30" s="23" t="str">
        <f>'Initiative Register'!D30</f>
        <v>Family Essentials Kits</v>
      </c>
      <c r="E30" s="23" t="str">
        <f>'Initiative Register'!E30</f>
        <v>Family Essentials Kits distributed</v>
      </c>
      <c r="F30" s="23">
        <f>'Initiative Register'!F30</f>
        <v>50</v>
      </c>
      <c r="G30" s="23" t="str">
        <f>'Initiative Register'!G30</f>
        <v>kits</v>
      </c>
      <c r="H30" s="23" t="str">
        <f>'Initiative Register'!H30</f>
        <v>Milestone</v>
      </c>
      <c r="I30" s="23">
        <f>'Initiative Register'!I30</f>
        <v>4</v>
      </c>
      <c r="J30" s="23">
        <f>'Initiative Register'!J30</f>
        <v>4</v>
      </c>
      <c r="K30" s="23" t="str">
        <f>'Initiative Register'!K30</f>
        <v>Caring &amp; Sharing Co-Directors</v>
      </c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 t="str">
        <f t="shared" si="0"/>
        <v/>
      </c>
      <c r="Y30" s="23">
        <f ca="1">IF(A30="","",IF(H30="Manual","",IF(H30="Milestone",IF(Dashboard!$B$5&lt;J30,0,F30),IF(H30="Quarterly",F30*IF(Dashboard!$B$5&lt;3,0,IF(Dashboard!$B$5&lt;6,0.25,IF(Dashboard!$B$5&lt;9,0.5,IF(Dashboard!$B$5&lt;12,0.75,1)))),IF(Dashboard!$B$5&lt;I30,0,IF(Dashboard!$B$5&gt;=J30,F30,IF(J30=I30,F30,F30*(Dashboard!$B$5-I30+1)/(J30-I30+1))))))))</f>
        <v>0</v>
      </c>
      <c r="Z30" s="27" t="e">
        <f t="shared" si="1"/>
        <v>#VALUE!</v>
      </c>
      <c r="AA30" s="27" t="str">
        <f t="shared" ca="1" si="2"/>
        <v/>
      </c>
      <c r="AB30" s="23" t="str">
        <f t="shared" si="3"/>
        <v>Not Updated</v>
      </c>
      <c r="AC30" s="23"/>
      <c r="AD30" s="23" t="str">
        <f t="shared" si="4"/>
        <v>Not Updated</v>
      </c>
      <c r="AE30" s="23"/>
      <c r="AF30" s="23"/>
      <c r="AG30" s="23"/>
      <c r="AH30" s="23"/>
    </row>
    <row r="31" spans="1:34" ht="42">
      <c r="A31" s="23" t="str">
        <f>'Initiative Register'!A31</f>
        <v>CS-04</v>
      </c>
      <c r="B31" s="23" t="str">
        <f>'Initiative Register'!B31</f>
        <v>Caring &amp; Sharing</v>
      </c>
      <c r="C31" s="23" t="str">
        <f>'Initiative Register'!C31</f>
        <v>Strengthen Families</v>
      </c>
      <c r="D31" s="23" t="str">
        <f>'Initiative Register'!D31</f>
        <v>Senior Connection / Brother's Keeper</v>
      </c>
      <c r="E31" s="23" t="str">
        <f>'Initiative Register'!E31</f>
        <v>Percent of Senior Connection roster receiving at least two meaningful contacts during the program year</v>
      </c>
      <c r="F31" s="23">
        <f>'Initiative Register'!F31</f>
        <v>100</v>
      </c>
      <c r="G31" s="23" t="str">
        <f>'Initiative Register'!G31</f>
        <v>%</v>
      </c>
      <c r="H31" s="23" t="str">
        <f>'Initiative Register'!H31</f>
        <v>Even Pace</v>
      </c>
      <c r="I31" s="23">
        <f>'Initiative Register'!I31</f>
        <v>2</v>
      </c>
      <c r="J31" s="23">
        <f>'Initiative Register'!J31</f>
        <v>12</v>
      </c>
      <c r="K31" s="23" t="str">
        <f>'Initiative Register'!K31</f>
        <v>Caring &amp; Sharing Co-Directors</v>
      </c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 t="str">
        <f t="shared" si="0"/>
        <v/>
      </c>
      <c r="Y31" s="23">
        <f ca="1">IF(A31="","",IF(H31="Manual","",IF(H31="Milestone",IF(Dashboard!$B$5&lt;J31,0,F31),IF(H31="Quarterly",F31*IF(Dashboard!$B$5&lt;3,0,IF(Dashboard!$B$5&lt;6,0.25,IF(Dashboard!$B$5&lt;9,0.5,IF(Dashboard!$B$5&lt;12,0.75,1)))),IF(Dashboard!$B$5&lt;I31,0,IF(Dashboard!$B$5&gt;=J31,F31,IF(J31=I31,F31,F31*(Dashboard!$B$5-I31+1)/(J31-I31+1))))))))</f>
        <v>0</v>
      </c>
      <c r="Z31" s="27" t="e">
        <f t="shared" si="1"/>
        <v>#VALUE!</v>
      </c>
      <c r="AA31" s="27" t="str">
        <f t="shared" ca="1" si="2"/>
        <v/>
      </c>
      <c r="AB31" s="23" t="str">
        <f t="shared" si="3"/>
        <v>Not Updated</v>
      </c>
      <c r="AC31" s="23"/>
      <c r="AD31" s="23" t="str">
        <f t="shared" si="4"/>
        <v>Not Updated</v>
      </c>
      <c r="AE31" s="23"/>
      <c r="AF31" s="23"/>
      <c r="AG31" s="23"/>
      <c r="AH31" s="23"/>
    </row>
    <row r="32" spans="1:34" ht="28">
      <c r="A32" s="23" t="str">
        <f>'Initiative Register'!A32</f>
        <v>CS-05</v>
      </c>
      <c r="B32" s="23" t="str">
        <f>'Initiative Register'!B32</f>
        <v>Caring &amp; Sharing</v>
      </c>
      <c r="C32" s="23" t="str">
        <f>'Initiative Register'!C32</f>
        <v>Strengthen Families</v>
      </c>
      <c r="D32" s="23" t="str">
        <f>'Initiative Register'!D32</f>
        <v>Christmas Family Sponsorship</v>
      </c>
      <c r="E32" s="23" t="str">
        <f>'Initiative Register'!E32</f>
        <v>Families sponsored for Christmas support</v>
      </c>
      <c r="F32" s="23">
        <f>'Initiative Register'!F32</f>
        <v>2</v>
      </c>
      <c r="G32" s="23" t="str">
        <f>'Initiative Register'!G32</f>
        <v>families</v>
      </c>
      <c r="H32" s="23" t="str">
        <f>'Initiative Register'!H32</f>
        <v>Milestone</v>
      </c>
      <c r="I32" s="23">
        <f>'Initiative Register'!I32</f>
        <v>5</v>
      </c>
      <c r="J32" s="23">
        <f>'Initiative Register'!J32</f>
        <v>5</v>
      </c>
      <c r="K32" s="23" t="str">
        <f>'Initiative Register'!K32</f>
        <v>Caring &amp; Sharing Co-Directors</v>
      </c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 t="str">
        <f t="shared" si="0"/>
        <v/>
      </c>
      <c r="Y32" s="23">
        <f ca="1">IF(A32="","",IF(H32="Manual","",IF(H32="Milestone",IF(Dashboard!$B$5&lt;J32,0,F32),IF(H32="Quarterly",F32*IF(Dashboard!$B$5&lt;3,0,IF(Dashboard!$B$5&lt;6,0.25,IF(Dashboard!$B$5&lt;9,0.5,IF(Dashboard!$B$5&lt;12,0.75,1)))),IF(Dashboard!$B$5&lt;I32,0,IF(Dashboard!$B$5&gt;=J32,F32,IF(J32=I32,F32,F32*(Dashboard!$B$5-I32+1)/(J32-I32+1))))))))</f>
        <v>0</v>
      </c>
      <c r="Z32" s="27" t="e">
        <f t="shared" si="1"/>
        <v>#VALUE!</v>
      </c>
      <c r="AA32" s="27" t="str">
        <f t="shared" ca="1" si="2"/>
        <v/>
      </c>
      <c r="AB32" s="23" t="str">
        <f t="shared" si="3"/>
        <v>Not Updated</v>
      </c>
      <c r="AC32" s="23"/>
      <c r="AD32" s="23" t="str">
        <f t="shared" si="4"/>
        <v>Not Updated</v>
      </c>
      <c r="AE32" s="23"/>
      <c r="AF32" s="23"/>
      <c r="AG32" s="23"/>
      <c r="AH32" s="23"/>
    </row>
    <row r="33" spans="1:34" ht="28">
      <c r="A33" s="23" t="str">
        <f>'Initiative Register'!A33</f>
        <v>CS-06</v>
      </c>
      <c r="B33" s="23" t="str">
        <f>'Initiative Register'!B33</f>
        <v>Caring &amp; Sharing</v>
      </c>
      <c r="C33" s="23" t="str">
        <f>'Initiative Register'!C33</f>
        <v>Strengthen Families</v>
      </c>
      <c r="D33" s="23" t="str">
        <f>'Initiative Register'!D33</f>
        <v>Organized Service Projects</v>
      </c>
      <c r="E33" s="23" t="str">
        <f>'Initiative Register'!E33</f>
        <v>Organized community service projects completed</v>
      </c>
      <c r="F33" s="23">
        <f>'Initiative Register'!F33</f>
        <v>2</v>
      </c>
      <c r="G33" s="23" t="str">
        <f>'Initiative Register'!G33</f>
        <v>projects</v>
      </c>
      <c r="H33" s="23" t="str">
        <f>'Initiative Register'!H33</f>
        <v>Even Pace</v>
      </c>
      <c r="I33" s="23">
        <f>'Initiative Register'!I33</f>
        <v>1</v>
      </c>
      <c r="J33" s="23">
        <f>'Initiative Register'!J33</f>
        <v>12</v>
      </c>
      <c r="K33" s="23" t="str">
        <f>'Initiative Register'!K33</f>
        <v>Caring &amp; Sharing Co-Directors</v>
      </c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 t="str">
        <f t="shared" si="0"/>
        <v/>
      </c>
      <c r="Y33" s="23">
        <f ca="1">IF(A33="","",IF(H33="Manual","",IF(H33="Milestone",IF(Dashboard!$B$5&lt;J33,0,F33),IF(H33="Quarterly",F33*IF(Dashboard!$B$5&lt;3,0,IF(Dashboard!$B$5&lt;6,0.25,IF(Dashboard!$B$5&lt;9,0.5,IF(Dashboard!$B$5&lt;12,0.75,1)))),IF(Dashboard!$B$5&lt;I33,0,IF(Dashboard!$B$5&gt;=J33,F33,IF(J33=I33,F33,F33*(Dashboard!$B$5-I33+1)/(J33-I33+1))))))))</f>
        <v>0.16666666666666666</v>
      </c>
      <c r="Z33" s="27" t="e">
        <f t="shared" si="1"/>
        <v>#VALUE!</v>
      </c>
      <c r="AA33" s="27" t="e">
        <f t="shared" ca="1" si="2"/>
        <v>#VALUE!</v>
      </c>
      <c r="AB33" s="23" t="str">
        <f t="shared" si="3"/>
        <v>Not Updated</v>
      </c>
      <c r="AC33" s="23"/>
      <c r="AD33" s="23" t="str">
        <f t="shared" si="4"/>
        <v>Not Updated</v>
      </c>
      <c r="AE33" s="23"/>
      <c r="AF33" s="23"/>
      <c r="AG33" s="23"/>
      <c r="AH33" s="23"/>
    </row>
    <row r="34" spans="1:34" ht="28">
      <c r="A34" s="23" t="str">
        <f>'Initiative Register'!A34</f>
        <v>CS-07</v>
      </c>
      <c r="B34" s="23" t="str">
        <f>'Initiative Register'!B34</f>
        <v>Caring &amp; Sharing</v>
      </c>
      <c r="C34" s="23" t="str">
        <f>'Initiative Register'!C34</f>
        <v>Strengthen Families</v>
      </c>
      <c r="D34" s="23" t="str">
        <f>'Initiative Register'!D34</f>
        <v>Food Sorted</v>
      </c>
      <c r="E34" s="23" t="str">
        <f>'Initiative Register'!E34</f>
        <v>Food sorted through partner service projects</v>
      </c>
      <c r="F34" s="23">
        <f>'Initiative Register'!F34</f>
        <v>1000</v>
      </c>
      <c r="G34" s="23" t="str">
        <f>'Initiative Register'!G34</f>
        <v>pounds</v>
      </c>
      <c r="H34" s="23" t="str">
        <f>'Initiative Register'!H34</f>
        <v>Even Pace</v>
      </c>
      <c r="I34" s="23">
        <f>'Initiative Register'!I34</f>
        <v>1</v>
      </c>
      <c r="J34" s="23">
        <f>'Initiative Register'!J34</f>
        <v>12</v>
      </c>
      <c r="K34" s="23" t="str">
        <f>'Initiative Register'!K34</f>
        <v>Caring &amp; Sharing Co-Directors</v>
      </c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 t="str">
        <f t="shared" si="0"/>
        <v/>
      </c>
      <c r="Y34" s="23">
        <f ca="1">IF(A34="","",IF(H34="Manual","",IF(H34="Milestone",IF(Dashboard!$B$5&lt;J34,0,F34),IF(H34="Quarterly",F34*IF(Dashboard!$B$5&lt;3,0,IF(Dashboard!$B$5&lt;6,0.25,IF(Dashboard!$B$5&lt;9,0.5,IF(Dashboard!$B$5&lt;12,0.75,1)))),IF(Dashboard!$B$5&lt;I34,0,IF(Dashboard!$B$5&gt;=J34,F34,IF(J34=I34,F34,F34*(Dashboard!$B$5-I34+1)/(J34-I34+1))))))))</f>
        <v>83.333333333333329</v>
      </c>
      <c r="Z34" s="27" t="e">
        <f t="shared" si="1"/>
        <v>#VALUE!</v>
      </c>
      <c r="AA34" s="27" t="e">
        <f t="shared" ca="1" si="2"/>
        <v>#VALUE!</v>
      </c>
      <c r="AB34" s="23" t="str">
        <f t="shared" si="3"/>
        <v>Not Updated</v>
      </c>
      <c r="AC34" s="23"/>
      <c r="AD34" s="23" t="str">
        <f t="shared" si="4"/>
        <v>Not Updated</v>
      </c>
      <c r="AE34" s="23"/>
      <c r="AF34" s="23"/>
      <c r="AG34" s="23"/>
      <c r="AH34" s="23"/>
    </row>
    <row r="35" spans="1:34" ht="28">
      <c r="A35" s="23" t="str">
        <f>'Initiative Register'!A35</f>
        <v>CS-08</v>
      </c>
      <c r="B35" s="23" t="str">
        <f>'Initiative Register'!B35</f>
        <v>Caring &amp; Sharing</v>
      </c>
      <c r="C35" s="23" t="str">
        <f>'Initiative Register'!C35</f>
        <v>Strengthen Families</v>
      </c>
      <c r="D35" s="23" t="str">
        <f>'Initiative Register'!D35</f>
        <v>CPR / AED Pilot</v>
      </c>
      <c r="E35" s="23" t="str">
        <f>'Initiative Register'!E35</f>
        <v>Youth or adults completing approved CPR/AED pilot</v>
      </c>
      <c r="F35" s="23">
        <f>'Initiative Register'!F35</f>
        <v>20</v>
      </c>
      <c r="G35" s="23" t="str">
        <f>'Initiative Register'!G35</f>
        <v>participants</v>
      </c>
      <c r="H35" s="23" t="str">
        <f>'Initiative Register'!H35</f>
        <v>Milestone</v>
      </c>
      <c r="I35" s="23">
        <f>'Initiative Register'!I35</f>
        <v>1</v>
      </c>
      <c r="J35" s="23">
        <f>'Initiative Register'!J35</f>
        <v>12</v>
      </c>
      <c r="K35" s="23" t="str">
        <f>'Initiative Register'!K35</f>
        <v>Caring &amp; Sharing Co-Directors</v>
      </c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 t="str">
        <f t="shared" si="0"/>
        <v/>
      </c>
      <c r="Y35" s="23">
        <f ca="1">IF(A35="","",IF(H35="Manual","",IF(H35="Milestone",IF(Dashboard!$B$5&lt;J35,0,F35),IF(H35="Quarterly",F35*IF(Dashboard!$B$5&lt;3,0,IF(Dashboard!$B$5&lt;6,0.25,IF(Dashboard!$B$5&lt;9,0.5,IF(Dashboard!$B$5&lt;12,0.75,1)))),IF(Dashboard!$B$5&lt;I35,0,IF(Dashboard!$B$5&gt;=J35,F35,IF(J35=I35,F35,F35*(Dashboard!$B$5-I35+1)/(J35-I35+1))))))))</f>
        <v>0</v>
      </c>
      <c r="Z35" s="27" t="e">
        <f t="shared" si="1"/>
        <v>#VALUE!</v>
      </c>
      <c r="AA35" s="27" t="str">
        <f t="shared" ca="1" si="2"/>
        <v/>
      </c>
      <c r="AB35" s="23" t="str">
        <f t="shared" si="3"/>
        <v>Not Updated</v>
      </c>
      <c r="AC35" s="23"/>
      <c r="AD35" s="23" t="str">
        <f t="shared" si="4"/>
        <v>Not Updated</v>
      </c>
      <c r="AE35" s="23"/>
      <c r="AF35" s="23"/>
      <c r="AG35" s="23"/>
      <c r="AH35" s="23"/>
    </row>
    <row r="36" spans="1:34" ht="28">
      <c r="A36" s="23" t="str">
        <f>'Initiative Register'!A36</f>
        <v>CS-09</v>
      </c>
      <c r="B36" s="23" t="str">
        <f>'Initiative Register'!B36</f>
        <v>Caring &amp; Sharing</v>
      </c>
      <c r="C36" s="23" t="str">
        <f>'Initiative Register'!C36</f>
        <v>Strengthen Families</v>
      </c>
      <c r="D36" s="23" t="str">
        <f>'Initiative Register'!D36</f>
        <v>Program Resources Raised</v>
      </c>
      <c r="E36" s="23" t="str">
        <f>'Initiative Register'!E36</f>
        <v>Funds raised for Caring &amp; Sharing service</v>
      </c>
      <c r="F36" s="24">
        <f>'Initiative Register'!F36</f>
        <v>10000</v>
      </c>
      <c r="G36" s="24" t="str">
        <f>'Initiative Register'!G36</f>
        <v>$</v>
      </c>
      <c r="H36" s="24" t="str">
        <f>'Initiative Register'!H36</f>
        <v>Even Pace</v>
      </c>
      <c r="I36" s="24">
        <f>'Initiative Register'!I36</f>
        <v>1</v>
      </c>
      <c r="J36" s="24">
        <f>'Initiative Register'!J36</f>
        <v>12</v>
      </c>
      <c r="K36" s="24" t="str">
        <f>'Initiative Register'!K36</f>
        <v>Caring &amp; Sharing Co-Directors</v>
      </c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 t="str">
        <f t="shared" si="0"/>
        <v/>
      </c>
      <c r="Y36" s="24">
        <f ca="1">IF(A36="","",IF(H36="Manual","",IF(H36="Milestone",IF(Dashboard!$B$5&lt;J36,0,F36),IF(H36="Quarterly",F36*IF(Dashboard!$B$5&lt;3,0,IF(Dashboard!$B$5&lt;6,0.25,IF(Dashboard!$B$5&lt;9,0.5,IF(Dashboard!$B$5&lt;12,0.75,1)))),IF(Dashboard!$B$5&lt;I36,0,IF(Dashboard!$B$5&gt;=J36,F36,IF(J36=I36,F36,F36*(Dashboard!$B$5-I36+1)/(J36-I36+1))))))))</f>
        <v>833.33333333333337</v>
      </c>
      <c r="Z36" s="27" t="e">
        <f t="shared" si="1"/>
        <v>#VALUE!</v>
      </c>
      <c r="AA36" s="27" t="e">
        <f t="shared" ca="1" si="2"/>
        <v>#VALUE!</v>
      </c>
      <c r="AB36" s="23" t="str">
        <f t="shared" si="3"/>
        <v>Not Updated</v>
      </c>
      <c r="AC36" s="23"/>
      <c r="AD36" s="23" t="str">
        <f t="shared" si="4"/>
        <v>Not Updated</v>
      </c>
      <c r="AE36" s="23"/>
      <c r="AF36" s="23"/>
      <c r="AG36" s="23"/>
      <c r="AH36" s="23"/>
    </row>
    <row r="37" spans="1:34" ht="28">
      <c r="A37" s="23" t="str">
        <f>'Initiative Register'!A37</f>
        <v>CS-10</v>
      </c>
      <c r="B37" s="23" t="str">
        <f>'Initiative Register'!B37</f>
        <v>Caring &amp; Sharing</v>
      </c>
      <c r="C37" s="23" t="str">
        <f>'Initiative Register'!C37</f>
        <v>Strengthen Families</v>
      </c>
      <c r="D37" s="23" t="str">
        <f>'Initiative Register'!D37</f>
        <v>Active Caring &amp; Sharing Partners</v>
      </c>
      <c r="E37" s="23" t="str">
        <f>'Initiative Register'!E37</f>
        <v>Active program partners</v>
      </c>
      <c r="F37" s="23">
        <f>'Initiative Register'!F37</f>
        <v>5</v>
      </c>
      <c r="G37" s="23" t="str">
        <f>'Initiative Register'!G37</f>
        <v>partners</v>
      </c>
      <c r="H37" s="23" t="str">
        <f>'Initiative Register'!H37</f>
        <v>Even Pace</v>
      </c>
      <c r="I37" s="23">
        <f>'Initiative Register'!I37</f>
        <v>1</v>
      </c>
      <c r="J37" s="23">
        <f>'Initiative Register'!J37</f>
        <v>12</v>
      </c>
      <c r="K37" s="23" t="str">
        <f>'Initiative Register'!K37</f>
        <v>Caring &amp; Sharing Co-Directors</v>
      </c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 t="str">
        <f t="shared" ref="X37:X68" si="5">IF(W37&lt;&gt;"",W37,IF(V37&lt;&gt;"",V37,IF(U37&lt;&gt;"",U37,IF(T37&lt;&gt;"",T37,IF(S37&lt;&gt;"",S37,IF(R37&lt;&gt;"",R37,IF(Q37&lt;&gt;"",Q37,IF(P37&lt;&gt;"",P37,IF(O37&lt;&gt;"",O37,IF(N37&lt;&gt;"",N37,IF(M37&lt;&gt;"",M37,IF(L37&lt;&gt;"",L37,""))))))))))))</f>
        <v/>
      </c>
      <c r="Y37" s="23">
        <f ca="1">IF(A37="","",IF(H37="Manual","",IF(H37="Milestone",IF(Dashboard!$B$5&lt;J37,0,F37),IF(H37="Quarterly",F37*IF(Dashboard!$B$5&lt;3,0,IF(Dashboard!$B$5&lt;6,0.25,IF(Dashboard!$B$5&lt;9,0.5,IF(Dashboard!$B$5&lt;12,0.75,1)))),IF(Dashboard!$B$5&lt;I37,0,IF(Dashboard!$B$5&gt;=J37,F37,IF(J37=I37,F37,F37*(Dashboard!$B$5-I37+1)/(J37-I37+1))))))))</f>
        <v>0.41666666666666669</v>
      </c>
      <c r="Z37" s="27" t="e">
        <f t="shared" ref="Z37:Z68" si="6">IF(A37="","",IF(F37=0,"",X37/F37))</f>
        <v>#VALUE!</v>
      </c>
      <c r="AA37" s="27" t="e">
        <f t="shared" ref="AA37:AA68" ca="1" si="7">IF(A37="","",IF(Y37="","",IF(Y37=0,"",X37/Y37)))</f>
        <v>#VALUE!</v>
      </c>
      <c r="AB37" s="23" t="str">
        <f t="shared" ref="AB37:AB68" si="8">IF(A37="","",IF(X37="","Not Updated",IF(H37="Manual","Yellow",IF(Y37=0,"Green",IF(X37&gt;=Y37*0.9,"Green",IF(X37&gt;=Y37*0.75,"Yellow","Red"))))))</f>
        <v>Not Updated</v>
      </c>
      <c r="AC37" s="23"/>
      <c r="AD37" s="23" t="str">
        <f t="shared" ref="AD37:AD68" si="9">IF(A37="","",IF(AC37&lt;&gt;"",AC37,AB37))</f>
        <v>Not Updated</v>
      </c>
      <c r="AE37" s="23"/>
      <c r="AF37" s="23"/>
      <c r="AG37" s="23"/>
      <c r="AH37" s="23"/>
    </row>
    <row r="38" spans="1:34" ht="28">
      <c r="A38" s="23" t="str">
        <f>'Initiative Register'!A38</f>
        <v>CS-11</v>
      </c>
      <c r="B38" s="23" t="str">
        <f>'Initiative Register'!B38</f>
        <v>Caring &amp; Sharing</v>
      </c>
      <c r="C38" s="23" t="str">
        <f>'Initiative Register'!C38</f>
        <v>Strengthen Families</v>
      </c>
      <c r="D38" s="23" t="str">
        <f>'Initiative Register'!D38</f>
        <v>Referral Review Timeliness</v>
      </c>
      <c r="E38" s="23" t="str">
        <f>'Initiative Register'!E38</f>
        <v>Percent of complete referrals reviewed within 7 business days</v>
      </c>
      <c r="F38" s="23">
        <f>'Initiative Register'!F38</f>
        <v>100</v>
      </c>
      <c r="G38" s="23" t="str">
        <f>'Initiative Register'!G38</f>
        <v>%</v>
      </c>
      <c r="H38" s="23" t="str">
        <f>'Initiative Register'!H38</f>
        <v>Manual</v>
      </c>
      <c r="I38" s="23">
        <f>'Initiative Register'!I38</f>
        <v>1</v>
      </c>
      <c r="J38" s="23">
        <f>'Initiative Register'!J38</f>
        <v>12</v>
      </c>
      <c r="K38" s="23" t="str">
        <f>'Initiative Register'!K38</f>
        <v>Caring &amp; Sharing Co-Directors</v>
      </c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 t="str">
        <f t="shared" si="5"/>
        <v/>
      </c>
      <c r="Y38" s="23" t="str">
        <f>IF(A38="","",IF(H38="Manual","",IF(H38="Milestone",IF(Dashboard!$B$5&lt;J38,0,F38),IF(H38="Quarterly",F38*IF(Dashboard!$B$5&lt;3,0,IF(Dashboard!$B$5&lt;6,0.25,IF(Dashboard!$B$5&lt;9,0.5,IF(Dashboard!$B$5&lt;12,0.75,1)))),IF(Dashboard!$B$5&lt;I38,0,IF(Dashboard!$B$5&gt;=J38,F38,IF(J38=I38,F38,F38*(Dashboard!$B$5-I38+1)/(J38-I38+1))))))))</f>
        <v/>
      </c>
      <c r="Z38" s="27" t="e">
        <f t="shared" si="6"/>
        <v>#VALUE!</v>
      </c>
      <c r="AA38" s="27" t="str">
        <f t="shared" si="7"/>
        <v/>
      </c>
      <c r="AB38" s="23" t="str">
        <f t="shared" si="8"/>
        <v>Not Updated</v>
      </c>
      <c r="AC38" s="23"/>
      <c r="AD38" s="23" t="str">
        <f t="shared" si="9"/>
        <v>Not Updated</v>
      </c>
      <c r="AE38" s="23"/>
      <c r="AF38" s="23"/>
      <c r="AG38" s="23"/>
      <c r="AH38" s="23"/>
    </row>
    <row r="39" spans="1:34" ht="28">
      <c r="A39" s="23" t="str">
        <f>'Initiative Register'!A39</f>
        <v>EMP-01</v>
      </c>
      <c r="B39" s="23" t="str">
        <f>'Initiative Register'!B39</f>
        <v>TZL Empower</v>
      </c>
      <c r="C39" s="23" t="str">
        <f>'Initiative Register'!C39</f>
        <v>Empower Communities</v>
      </c>
      <c r="D39" s="23" t="str">
        <f>'Initiative Register'!D39</f>
        <v>Civic Education Symposium Attendance</v>
      </c>
      <c r="E39" s="23" t="str">
        <f>'Initiative Register'!E39</f>
        <v>Total Symposium attendees</v>
      </c>
      <c r="F39" s="23">
        <f>'Initiative Register'!F39</f>
        <v>100</v>
      </c>
      <c r="G39" s="23" t="str">
        <f>'Initiative Register'!G39</f>
        <v>attendees</v>
      </c>
      <c r="H39" s="23" t="str">
        <f>'Initiative Register'!H39</f>
        <v>Milestone</v>
      </c>
      <c r="I39" s="23">
        <f>'Initiative Register'!I39</f>
        <v>2</v>
      </c>
      <c r="J39" s="23">
        <f>'Initiative Register'!J39</f>
        <v>2</v>
      </c>
      <c r="K39" s="23" t="str">
        <f>'Initiative Register'!K39</f>
        <v>TZL Empower Lead</v>
      </c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 t="str">
        <f t="shared" si="5"/>
        <v/>
      </c>
      <c r="Y39" s="23">
        <f ca="1">IF(A39="","",IF(H39="Manual","",IF(H39="Milestone",IF(Dashboard!$B$5&lt;J39,0,F39),IF(H39="Quarterly",F39*IF(Dashboard!$B$5&lt;3,0,IF(Dashboard!$B$5&lt;6,0.25,IF(Dashboard!$B$5&lt;9,0.5,IF(Dashboard!$B$5&lt;12,0.75,1)))),IF(Dashboard!$B$5&lt;I39,0,IF(Dashboard!$B$5&gt;=J39,F39,IF(J39=I39,F39,F39*(Dashboard!$B$5-I39+1)/(J39-I39+1))))))))</f>
        <v>0</v>
      </c>
      <c r="Z39" s="27" t="e">
        <f t="shared" si="6"/>
        <v>#VALUE!</v>
      </c>
      <c r="AA39" s="27" t="str">
        <f t="shared" ca="1" si="7"/>
        <v/>
      </c>
      <c r="AB39" s="23" t="str">
        <f t="shared" si="8"/>
        <v>Not Updated</v>
      </c>
      <c r="AC39" s="23"/>
      <c r="AD39" s="23" t="str">
        <f t="shared" si="9"/>
        <v>Not Updated</v>
      </c>
      <c r="AE39" s="23"/>
      <c r="AF39" s="23"/>
      <c r="AG39" s="23"/>
      <c r="AH39" s="23"/>
    </row>
    <row r="40" spans="1:34" ht="28">
      <c r="A40" s="23" t="str">
        <f>'Initiative Register'!A40</f>
        <v>EMP-02</v>
      </c>
      <c r="B40" s="23" t="str">
        <f>'Initiative Register'!B40</f>
        <v>TZL Empower</v>
      </c>
      <c r="C40" s="23" t="str">
        <f>'Initiative Register'!C40</f>
        <v>Empower Communities</v>
      </c>
      <c r="D40" s="23" t="str">
        <f>'Initiative Register'!D40</f>
        <v>Verified Civic Resource Recipients</v>
      </c>
      <c r="E40" s="23" t="str">
        <f>'Initiative Register'!E40</f>
        <v>Symposium participants receiving verified civic resources</v>
      </c>
      <c r="F40" s="23">
        <f>'Initiative Register'!F40</f>
        <v>75</v>
      </c>
      <c r="G40" s="23" t="str">
        <f>'Initiative Register'!G40</f>
        <v>recipients</v>
      </c>
      <c r="H40" s="23" t="str">
        <f>'Initiative Register'!H40</f>
        <v>Milestone</v>
      </c>
      <c r="I40" s="23">
        <f>'Initiative Register'!I40</f>
        <v>2</v>
      </c>
      <c r="J40" s="23">
        <f>'Initiative Register'!J40</f>
        <v>2</v>
      </c>
      <c r="K40" s="23" t="str">
        <f>'Initiative Register'!K40</f>
        <v>TZL Empower Lead</v>
      </c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 t="str">
        <f t="shared" si="5"/>
        <v/>
      </c>
      <c r="Y40" s="23">
        <f ca="1">IF(A40="","",IF(H40="Manual","",IF(H40="Milestone",IF(Dashboard!$B$5&lt;J40,0,F40),IF(H40="Quarterly",F40*IF(Dashboard!$B$5&lt;3,0,IF(Dashboard!$B$5&lt;6,0.25,IF(Dashboard!$B$5&lt;9,0.5,IF(Dashboard!$B$5&lt;12,0.75,1)))),IF(Dashboard!$B$5&lt;I40,0,IF(Dashboard!$B$5&gt;=J40,F40,IF(J40=I40,F40,F40*(Dashboard!$B$5-I40+1)/(J40-I40+1))))))))</f>
        <v>0</v>
      </c>
      <c r="Z40" s="27" t="e">
        <f t="shared" si="6"/>
        <v>#VALUE!</v>
      </c>
      <c r="AA40" s="27" t="str">
        <f t="shared" ca="1" si="7"/>
        <v/>
      </c>
      <c r="AB40" s="23" t="str">
        <f t="shared" si="8"/>
        <v>Not Updated</v>
      </c>
      <c r="AC40" s="23"/>
      <c r="AD40" s="23" t="str">
        <f t="shared" si="9"/>
        <v>Not Updated</v>
      </c>
      <c r="AE40" s="23"/>
      <c r="AF40" s="23"/>
      <c r="AG40" s="23"/>
      <c r="AH40" s="23"/>
    </row>
    <row r="41" spans="1:34" ht="28">
      <c r="A41" s="23" t="str">
        <f>'Initiative Register'!A41</f>
        <v>EMP-03</v>
      </c>
      <c r="B41" s="23" t="str">
        <f>'Initiative Register'!B41</f>
        <v>TZL Empower</v>
      </c>
      <c r="C41" s="23" t="str">
        <f>'Initiative Register'!C41</f>
        <v>Empower Communities</v>
      </c>
      <c r="D41" s="23" t="str">
        <f>'Initiative Register'!D41</f>
        <v>Symposium Evaluations</v>
      </c>
      <c r="E41" s="23" t="str">
        <f>'Initiative Register'!E41</f>
        <v>Completed Symposium evaluations</v>
      </c>
      <c r="F41" s="23">
        <f>'Initiative Register'!F41</f>
        <v>60</v>
      </c>
      <c r="G41" s="23" t="str">
        <f>'Initiative Register'!G41</f>
        <v>evaluations</v>
      </c>
      <c r="H41" s="23" t="str">
        <f>'Initiative Register'!H41</f>
        <v>Milestone</v>
      </c>
      <c r="I41" s="23">
        <f>'Initiative Register'!I41</f>
        <v>2</v>
      </c>
      <c r="J41" s="23">
        <f>'Initiative Register'!J41</f>
        <v>2</v>
      </c>
      <c r="K41" s="23" t="str">
        <f>'Initiative Register'!K41</f>
        <v>TZL Empower Lead</v>
      </c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 t="str">
        <f t="shared" si="5"/>
        <v/>
      </c>
      <c r="Y41" s="23">
        <f ca="1">IF(A41="","",IF(H41="Manual","",IF(H41="Milestone",IF(Dashboard!$B$5&lt;J41,0,F41),IF(H41="Quarterly",F41*IF(Dashboard!$B$5&lt;3,0,IF(Dashboard!$B$5&lt;6,0.25,IF(Dashboard!$B$5&lt;9,0.5,IF(Dashboard!$B$5&lt;12,0.75,1)))),IF(Dashboard!$B$5&lt;I41,0,IF(Dashboard!$B$5&gt;=J41,F41,IF(J41=I41,F41,F41*(Dashboard!$B$5-I41+1)/(J41-I41+1))))))))</f>
        <v>0</v>
      </c>
      <c r="Z41" s="27" t="e">
        <f t="shared" si="6"/>
        <v>#VALUE!</v>
      </c>
      <c r="AA41" s="27" t="str">
        <f t="shared" ca="1" si="7"/>
        <v/>
      </c>
      <c r="AB41" s="23" t="str">
        <f t="shared" si="8"/>
        <v>Not Updated</v>
      </c>
      <c r="AC41" s="23"/>
      <c r="AD41" s="23" t="str">
        <f t="shared" si="9"/>
        <v>Not Updated</v>
      </c>
      <c r="AE41" s="23"/>
      <c r="AF41" s="23"/>
      <c r="AG41" s="23"/>
      <c r="AH41" s="23"/>
    </row>
    <row r="42" spans="1:34" ht="28">
      <c r="A42" s="23" t="str">
        <f>'Initiative Register'!A42</f>
        <v>EMP-04</v>
      </c>
      <c r="B42" s="23" t="str">
        <f>'Initiative Register'!B42</f>
        <v>TZL Empower</v>
      </c>
      <c r="C42" s="23" t="str">
        <f>'Initiative Register'!C42</f>
        <v>Empower Communities</v>
      </c>
      <c r="D42" s="23" t="str">
        <f>'Initiative Register'!D42</f>
        <v>Increased Civic Understanding</v>
      </c>
      <c r="E42" s="23" t="str">
        <f>'Initiative Register'!E42</f>
        <v>Percent of evaluations reporting increased understanding</v>
      </c>
      <c r="F42" s="23">
        <f>'Initiative Register'!F42</f>
        <v>80</v>
      </c>
      <c r="G42" s="23" t="str">
        <f>'Initiative Register'!G42</f>
        <v>%</v>
      </c>
      <c r="H42" s="23" t="str">
        <f>'Initiative Register'!H42</f>
        <v>Milestone</v>
      </c>
      <c r="I42" s="23">
        <f>'Initiative Register'!I42</f>
        <v>2</v>
      </c>
      <c r="J42" s="23">
        <f>'Initiative Register'!J42</f>
        <v>2</v>
      </c>
      <c r="K42" s="23" t="str">
        <f>'Initiative Register'!K42</f>
        <v>TZL Empower Lead</v>
      </c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 t="str">
        <f t="shared" si="5"/>
        <v/>
      </c>
      <c r="Y42" s="23">
        <f ca="1">IF(A42="","",IF(H42="Manual","",IF(H42="Milestone",IF(Dashboard!$B$5&lt;J42,0,F42),IF(H42="Quarterly",F42*IF(Dashboard!$B$5&lt;3,0,IF(Dashboard!$B$5&lt;6,0.25,IF(Dashboard!$B$5&lt;9,0.5,IF(Dashboard!$B$5&lt;12,0.75,1)))),IF(Dashboard!$B$5&lt;I42,0,IF(Dashboard!$B$5&gt;=J42,F42,IF(J42=I42,F42,F42*(Dashboard!$B$5-I42+1)/(J42-I42+1))))))))</f>
        <v>0</v>
      </c>
      <c r="Z42" s="27" t="e">
        <f t="shared" si="6"/>
        <v>#VALUE!</v>
      </c>
      <c r="AA42" s="27" t="str">
        <f t="shared" ca="1" si="7"/>
        <v/>
      </c>
      <c r="AB42" s="23" t="str">
        <f t="shared" si="8"/>
        <v>Not Updated</v>
      </c>
      <c r="AC42" s="23"/>
      <c r="AD42" s="23" t="str">
        <f t="shared" si="9"/>
        <v>Not Updated</v>
      </c>
      <c r="AE42" s="23"/>
      <c r="AF42" s="23"/>
      <c r="AG42" s="23"/>
      <c r="AH42" s="23"/>
    </row>
    <row r="43" spans="1:34" ht="28">
      <c r="A43" s="23" t="str">
        <f>'Initiative Register'!A43</f>
        <v>EMP-05</v>
      </c>
      <c r="B43" s="23" t="str">
        <f>'Initiative Register'!B43</f>
        <v>TZL Empower</v>
      </c>
      <c r="C43" s="23" t="str">
        <f>'Initiative Register'!C43</f>
        <v>Empower Communities</v>
      </c>
      <c r="D43" s="23" t="str">
        <f>'Initiative Register'!D43</f>
        <v>Prospective Volunteers</v>
      </c>
      <c r="E43" s="23" t="str">
        <f>'Initiative Register'!E43</f>
        <v>Prospective volunteers identified through the Symposium</v>
      </c>
      <c r="F43" s="23">
        <f>'Initiative Register'!F43</f>
        <v>10</v>
      </c>
      <c r="G43" s="23" t="str">
        <f>'Initiative Register'!G43</f>
        <v>volunteers</v>
      </c>
      <c r="H43" s="23" t="str">
        <f>'Initiative Register'!H43</f>
        <v>Milestone</v>
      </c>
      <c r="I43" s="23">
        <f>'Initiative Register'!I43</f>
        <v>2</v>
      </c>
      <c r="J43" s="23">
        <f>'Initiative Register'!J43</f>
        <v>2</v>
      </c>
      <c r="K43" s="23" t="str">
        <f>'Initiative Register'!K43</f>
        <v>TZL Empower Lead</v>
      </c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 t="str">
        <f t="shared" si="5"/>
        <v/>
      </c>
      <c r="Y43" s="23">
        <f ca="1">IF(A43="","",IF(H43="Manual","",IF(H43="Milestone",IF(Dashboard!$B$5&lt;J43,0,F43),IF(H43="Quarterly",F43*IF(Dashboard!$B$5&lt;3,0,IF(Dashboard!$B$5&lt;6,0.25,IF(Dashboard!$B$5&lt;9,0.5,IF(Dashboard!$B$5&lt;12,0.75,1)))),IF(Dashboard!$B$5&lt;I43,0,IF(Dashboard!$B$5&gt;=J43,F43,IF(J43=I43,F43,F43*(Dashboard!$B$5-I43+1)/(J43-I43+1))))))))</f>
        <v>0</v>
      </c>
      <c r="Z43" s="27" t="e">
        <f t="shared" si="6"/>
        <v>#VALUE!</v>
      </c>
      <c r="AA43" s="27" t="str">
        <f t="shared" ca="1" si="7"/>
        <v/>
      </c>
      <c r="AB43" s="23" t="str">
        <f t="shared" si="8"/>
        <v>Not Updated</v>
      </c>
      <c r="AC43" s="23"/>
      <c r="AD43" s="23" t="str">
        <f t="shared" si="9"/>
        <v>Not Updated</v>
      </c>
      <c r="AE43" s="23"/>
      <c r="AF43" s="23"/>
      <c r="AG43" s="23"/>
      <c r="AH43" s="23"/>
    </row>
    <row r="44" spans="1:34" ht="28">
      <c r="A44" s="23" t="str">
        <f>'Initiative Register'!A44</f>
        <v>EMP-06</v>
      </c>
      <c r="B44" s="23" t="str">
        <f>'Initiative Register'!B44</f>
        <v>TZL Empower</v>
      </c>
      <c r="C44" s="23" t="str">
        <f>'Initiative Register'!C44</f>
        <v>Empower Communities</v>
      </c>
      <c r="D44" s="23" t="str">
        <f>'Initiative Register'!D44</f>
        <v>Youth Town Hall Attendance</v>
      </c>
      <c r="E44" s="23" t="str">
        <f>'Initiative Register'!E44</f>
        <v>Total Youth Town Hall attendees</v>
      </c>
      <c r="F44" s="23">
        <f>'Initiative Register'!F44</f>
        <v>100</v>
      </c>
      <c r="G44" s="23" t="str">
        <f>'Initiative Register'!G44</f>
        <v>attendees</v>
      </c>
      <c r="H44" s="23" t="str">
        <f>'Initiative Register'!H44</f>
        <v>Milestone</v>
      </c>
      <c r="I44" s="23">
        <f>'Initiative Register'!I44</f>
        <v>9</v>
      </c>
      <c r="J44" s="23">
        <f>'Initiative Register'!J44</f>
        <v>9</v>
      </c>
      <c r="K44" s="23" t="str">
        <f>'Initiative Register'!K44</f>
        <v>TZL Empower Lead</v>
      </c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 t="str">
        <f t="shared" si="5"/>
        <v/>
      </c>
      <c r="Y44" s="23">
        <f ca="1">IF(A44="","",IF(H44="Manual","",IF(H44="Milestone",IF(Dashboard!$B$5&lt;J44,0,F44),IF(H44="Quarterly",F44*IF(Dashboard!$B$5&lt;3,0,IF(Dashboard!$B$5&lt;6,0.25,IF(Dashboard!$B$5&lt;9,0.5,IF(Dashboard!$B$5&lt;12,0.75,1)))),IF(Dashboard!$B$5&lt;I44,0,IF(Dashboard!$B$5&gt;=J44,F44,IF(J44=I44,F44,F44*(Dashboard!$B$5-I44+1)/(J44-I44+1))))))))</f>
        <v>0</v>
      </c>
      <c r="Z44" s="27" t="e">
        <f t="shared" si="6"/>
        <v>#VALUE!</v>
      </c>
      <c r="AA44" s="27" t="str">
        <f t="shared" ca="1" si="7"/>
        <v/>
      </c>
      <c r="AB44" s="23" t="str">
        <f t="shared" si="8"/>
        <v>Not Updated</v>
      </c>
      <c r="AC44" s="23"/>
      <c r="AD44" s="23" t="str">
        <f t="shared" si="9"/>
        <v>Not Updated</v>
      </c>
      <c r="AE44" s="23"/>
      <c r="AF44" s="23"/>
      <c r="AG44" s="23"/>
      <c r="AH44" s="23"/>
    </row>
    <row r="45" spans="1:34" ht="28">
      <c r="A45" s="23" t="str">
        <f>'Initiative Register'!A45</f>
        <v>EMP-07</v>
      </c>
      <c r="B45" s="23" t="str">
        <f>'Initiative Register'!B45</f>
        <v>TZL Empower</v>
      </c>
      <c r="C45" s="23" t="str">
        <f>'Initiative Register'!C45</f>
        <v>Empower Communities</v>
      </c>
      <c r="D45" s="23" t="str">
        <f>'Initiative Register'!D45</f>
        <v>Esquires at Youth Town Hall</v>
      </c>
      <c r="E45" s="23" t="str">
        <f>'Initiative Register'!E45</f>
        <v>Esquires present at the Youth Town Hall</v>
      </c>
      <c r="F45" s="23">
        <f>'Initiative Register'!F45</f>
        <v>25</v>
      </c>
      <c r="G45" s="23" t="str">
        <f>'Initiative Register'!G45</f>
        <v>Esquires</v>
      </c>
      <c r="H45" s="23" t="str">
        <f>'Initiative Register'!H45</f>
        <v>Milestone</v>
      </c>
      <c r="I45" s="23">
        <f>'Initiative Register'!I45</f>
        <v>9</v>
      </c>
      <c r="J45" s="23">
        <f>'Initiative Register'!J45</f>
        <v>9</v>
      </c>
      <c r="K45" s="23" t="str">
        <f>'Initiative Register'!K45</f>
        <v>TZL Empower / ELMP Leads</v>
      </c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 t="str">
        <f t="shared" si="5"/>
        <v/>
      </c>
      <c r="Y45" s="23">
        <f ca="1">IF(A45="","",IF(H45="Manual","",IF(H45="Milestone",IF(Dashboard!$B$5&lt;J45,0,F45),IF(H45="Quarterly",F45*IF(Dashboard!$B$5&lt;3,0,IF(Dashboard!$B$5&lt;6,0.25,IF(Dashboard!$B$5&lt;9,0.5,IF(Dashboard!$B$5&lt;12,0.75,1)))),IF(Dashboard!$B$5&lt;I45,0,IF(Dashboard!$B$5&gt;=J45,F45,IF(J45=I45,F45,F45*(Dashboard!$B$5-I45+1)/(J45-I45+1))))))))</f>
        <v>0</v>
      </c>
      <c r="Z45" s="27" t="e">
        <f t="shared" si="6"/>
        <v>#VALUE!</v>
      </c>
      <c r="AA45" s="27" t="str">
        <f t="shared" ca="1" si="7"/>
        <v/>
      </c>
      <c r="AB45" s="23" t="str">
        <f t="shared" si="8"/>
        <v>Not Updated</v>
      </c>
      <c r="AC45" s="23"/>
      <c r="AD45" s="23" t="str">
        <f t="shared" si="9"/>
        <v>Not Updated</v>
      </c>
      <c r="AE45" s="23"/>
      <c r="AF45" s="23"/>
      <c r="AG45" s="23"/>
      <c r="AH45" s="23"/>
    </row>
    <row r="46" spans="1:34" ht="28">
      <c r="A46" s="23" t="str">
        <f>'Initiative Register'!A46</f>
        <v>EMP-08</v>
      </c>
      <c r="B46" s="23" t="str">
        <f>'Initiative Register'!B46</f>
        <v>TZL Empower</v>
      </c>
      <c r="C46" s="23" t="str">
        <f>'Initiative Register'!C46</f>
        <v>Empower Communities</v>
      </c>
      <c r="D46" s="23" t="str">
        <f>'Initiative Register'!D46</f>
        <v>Esquires in Active Roles</v>
      </c>
      <c r="E46" s="23" t="str">
        <f>'Initiative Register'!E46</f>
        <v>Esquires serving in active Town Hall roles</v>
      </c>
      <c r="F46" s="23">
        <f>'Initiative Register'!F46</f>
        <v>10</v>
      </c>
      <c r="G46" s="23" t="str">
        <f>'Initiative Register'!G46</f>
        <v>Esquires</v>
      </c>
      <c r="H46" s="23" t="str">
        <f>'Initiative Register'!H46</f>
        <v>Milestone</v>
      </c>
      <c r="I46" s="23">
        <f>'Initiative Register'!I46</f>
        <v>9</v>
      </c>
      <c r="J46" s="23">
        <f>'Initiative Register'!J46</f>
        <v>9</v>
      </c>
      <c r="K46" s="23" t="str">
        <f>'Initiative Register'!K46</f>
        <v>TZL Empower / ELMP Leads</v>
      </c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 t="str">
        <f t="shared" si="5"/>
        <v/>
      </c>
      <c r="Y46" s="23">
        <f ca="1">IF(A46="","",IF(H46="Manual","",IF(H46="Milestone",IF(Dashboard!$B$5&lt;J46,0,F46),IF(H46="Quarterly",F46*IF(Dashboard!$B$5&lt;3,0,IF(Dashboard!$B$5&lt;6,0.25,IF(Dashboard!$B$5&lt;9,0.5,IF(Dashboard!$B$5&lt;12,0.75,1)))),IF(Dashboard!$B$5&lt;I46,0,IF(Dashboard!$B$5&gt;=J46,F46,IF(J46=I46,F46,F46*(Dashboard!$B$5-I46+1)/(J46-I46+1))))))))</f>
        <v>0</v>
      </c>
      <c r="Z46" s="27" t="e">
        <f t="shared" si="6"/>
        <v>#VALUE!</v>
      </c>
      <c r="AA46" s="27" t="str">
        <f t="shared" ca="1" si="7"/>
        <v/>
      </c>
      <c r="AB46" s="23" t="str">
        <f t="shared" si="8"/>
        <v>Not Updated</v>
      </c>
      <c r="AC46" s="23"/>
      <c r="AD46" s="23" t="str">
        <f t="shared" si="9"/>
        <v>Not Updated</v>
      </c>
      <c r="AE46" s="23"/>
      <c r="AF46" s="23"/>
      <c r="AG46" s="23"/>
      <c r="AH46" s="23"/>
    </row>
    <row r="47" spans="1:34" ht="28">
      <c r="A47" s="23" t="str">
        <f>'Initiative Register'!A47</f>
        <v>EMP-09</v>
      </c>
      <c r="B47" s="23" t="str">
        <f>'Initiative Register'!B47</f>
        <v>TZL Empower</v>
      </c>
      <c r="C47" s="23" t="str">
        <f>'Initiative Register'!C47</f>
        <v>Empower Communities</v>
      </c>
      <c r="D47" s="23" t="str">
        <f>'Initiative Register'!D47</f>
        <v>Decision Briefs / Civic Actions</v>
      </c>
      <c r="E47" s="23" t="str">
        <f>'Initiative Register'!E47</f>
        <v>Completed decision briefs or documented civic actions</v>
      </c>
      <c r="F47" s="23">
        <f>'Initiative Register'!F47</f>
        <v>20</v>
      </c>
      <c r="G47" s="23" t="str">
        <f>'Initiative Register'!G47</f>
        <v>completed</v>
      </c>
      <c r="H47" s="23" t="str">
        <f>'Initiative Register'!H47</f>
        <v>Milestone</v>
      </c>
      <c r="I47" s="23">
        <f>'Initiative Register'!I47</f>
        <v>9</v>
      </c>
      <c r="J47" s="23">
        <f>'Initiative Register'!J47</f>
        <v>9</v>
      </c>
      <c r="K47" s="23" t="str">
        <f>'Initiative Register'!K47</f>
        <v>TZL Empower / ELMP Leads</v>
      </c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 t="str">
        <f t="shared" si="5"/>
        <v/>
      </c>
      <c r="Y47" s="23">
        <f ca="1">IF(A47="","",IF(H47="Manual","",IF(H47="Milestone",IF(Dashboard!$B$5&lt;J47,0,F47),IF(H47="Quarterly",F47*IF(Dashboard!$B$5&lt;3,0,IF(Dashboard!$B$5&lt;6,0.25,IF(Dashboard!$B$5&lt;9,0.5,IF(Dashboard!$B$5&lt;12,0.75,1)))),IF(Dashboard!$B$5&lt;I47,0,IF(Dashboard!$B$5&gt;=J47,F47,IF(J47=I47,F47,F47*(Dashboard!$B$5-I47+1)/(J47-I47+1))))))))</f>
        <v>0</v>
      </c>
      <c r="Z47" s="27" t="e">
        <f t="shared" si="6"/>
        <v>#VALUE!</v>
      </c>
      <c r="AA47" s="27" t="str">
        <f t="shared" ca="1" si="7"/>
        <v/>
      </c>
      <c r="AB47" s="23" t="str">
        <f t="shared" si="8"/>
        <v>Not Updated</v>
      </c>
      <c r="AC47" s="23"/>
      <c r="AD47" s="23" t="str">
        <f t="shared" si="9"/>
        <v>Not Updated</v>
      </c>
      <c r="AE47" s="23"/>
      <c r="AF47" s="23"/>
      <c r="AG47" s="23"/>
      <c r="AH47" s="23"/>
    </row>
    <row r="48" spans="1:34" ht="28">
      <c r="A48" s="23" t="str">
        <f>'Initiative Register'!A48</f>
        <v>EMP-10</v>
      </c>
      <c r="B48" s="23" t="str">
        <f>'Initiative Register'!B48</f>
        <v>TZL Empower</v>
      </c>
      <c r="C48" s="23" t="str">
        <f>'Initiative Register'!C48</f>
        <v>Empower Communities</v>
      </c>
      <c r="D48" s="23" t="str">
        <f>'Initiative Register'!D48</f>
        <v>Trained Volunteers</v>
      </c>
      <c r="E48" s="23" t="str">
        <f>'Initiative Register'!E48</f>
        <v>Trained Empower volunteers</v>
      </c>
      <c r="F48" s="23">
        <f>'Initiative Register'!F48</f>
        <v>15</v>
      </c>
      <c r="G48" s="23" t="str">
        <f>'Initiative Register'!G48</f>
        <v>volunteers</v>
      </c>
      <c r="H48" s="23" t="str">
        <f>'Initiative Register'!H48</f>
        <v>Even Pace</v>
      </c>
      <c r="I48" s="23">
        <f>'Initiative Register'!I48</f>
        <v>1</v>
      </c>
      <c r="J48" s="23">
        <f>'Initiative Register'!J48</f>
        <v>9</v>
      </c>
      <c r="K48" s="23" t="str">
        <f>'Initiative Register'!K48</f>
        <v>TZL Empower Lead</v>
      </c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 t="str">
        <f t="shared" si="5"/>
        <v/>
      </c>
      <c r="Y48" s="23">
        <f ca="1">IF(A48="","",IF(H48="Manual","",IF(H48="Milestone",IF(Dashboard!$B$5&lt;J48,0,F48),IF(H48="Quarterly",F48*IF(Dashboard!$B$5&lt;3,0,IF(Dashboard!$B$5&lt;6,0.25,IF(Dashboard!$B$5&lt;9,0.5,IF(Dashboard!$B$5&lt;12,0.75,1)))),IF(Dashboard!$B$5&lt;I48,0,IF(Dashboard!$B$5&gt;=J48,F48,IF(J48=I48,F48,F48*(Dashboard!$B$5-I48+1)/(J48-I48+1))))))))</f>
        <v>1.6666666666666667</v>
      </c>
      <c r="Z48" s="27" t="e">
        <f t="shared" si="6"/>
        <v>#VALUE!</v>
      </c>
      <c r="AA48" s="27" t="e">
        <f t="shared" ca="1" si="7"/>
        <v>#VALUE!</v>
      </c>
      <c r="AB48" s="23" t="str">
        <f t="shared" si="8"/>
        <v>Not Updated</v>
      </c>
      <c r="AC48" s="23"/>
      <c r="AD48" s="23" t="str">
        <f t="shared" si="9"/>
        <v>Not Updated</v>
      </c>
      <c r="AE48" s="23"/>
      <c r="AF48" s="23"/>
      <c r="AG48" s="23"/>
      <c r="AH48" s="23"/>
    </row>
    <row r="49" spans="1:34" ht="28">
      <c r="A49" s="23" t="str">
        <f>'Initiative Register'!A49</f>
        <v>EMP-11</v>
      </c>
      <c r="B49" s="23" t="str">
        <f>'Initiative Register'!B49</f>
        <v>TZL Empower</v>
      </c>
      <c r="C49" s="23" t="str">
        <f>'Initiative Register'!C49</f>
        <v>Empower Communities</v>
      </c>
      <c r="D49" s="23" t="str">
        <f>'Initiative Register'!D49</f>
        <v>Active Civic Partners</v>
      </c>
      <c r="E49" s="23" t="str">
        <f>'Initiative Register'!E49</f>
        <v>Active civic partners</v>
      </c>
      <c r="F49" s="23">
        <f>'Initiative Register'!F49</f>
        <v>3</v>
      </c>
      <c r="G49" s="23" t="str">
        <f>'Initiative Register'!G49</f>
        <v>partners</v>
      </c>
      <c r="H49" s="23" t="str">
        <f>'Initiative Register'!H49</f>
        <v>Even Pace</v>
      </c>
      <c r="I49" s="23">
        <f>'Initiative Register'!I49</f>
        <v>1</v>
      </c>
      <c r="J49" s="23">
        <f>'Initiative Register'!J49</f>
        <v>9</v>
      </c>
      <c r="K49" s="23" t="str">
        <f>'Initiative Register'!K49</f>
        <v>TZL Empower Lead</v>
      </c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 t="str">
        <f t="shared" si="5"/>
        <v/>
      </c>
      <c r="Y49" s="23">
        <f ca="1">IF(A49="","",IF(H49="Manual","",IF(H49="Milestone",IF(Dashboard!$B$5&lt;J49,0,F49),IF(H49="Quarterly",F49*IF(Dashboard!$B$5&lt;3,0,IF(Dashboard!$B$5&lt;6,0.25,IF(Dashboard!$B$5&lt;9,0.5,IF(Dashboard!$B$5&lt;12,0.75,1)))),IF(Dashboard!$B$5&lt;I49,0,IF(Dashboard!$B$5&gt;=J49,F49,IF(J49=I49,F49,F49*(Dashboard!$B$5-I49+1)/(J49-I49+1))))))))</f>
        <v>0.33333333333333331</v>
      </c>
      <c r="Z49" s="27" t="e">
        <f t="shared" si="6"/>
        <v>#VALUE!</v>
      </c>
      <c r="AA49" s="27" t="e">
        <f t="shared" ca="1" si="7"/>
        <v>#VALUE!</v>
      </c>
      <c r="AB49" s="23" t="str">
        <f t="shared" si="8"/>
        <v>Not Updated</v>
      </c>
      <c r="AC49" s="23"/>
      <c r="AD49" s="23" t="str">
        <f t="shared" si="9"/>
        <v>Not Updated</v>
      </c>
      <c r="AE49" s="23"/>
      <c r="AF49" s="23"/>
      <c r="AG49" s="23"/>
      <c r="AH49" s="23"/>
    </row>
    <row r="50" spans="1:34" ht="28">
      <c r="A50" s="23" t="str">
        <f>'Initiative Register'!A50</f>
        <v>EMP-12</v>
      </c>
      <c r="B50" s="23" t="str">
        <f>'Initiative Register'!B50</f>
        <v>TZL Empower</v>
      </c>
      <c r="C50" s="23" t="str">
        <f>'Initiative Register'!C50</f>
        <v>Empower Communities</v>
      </c>
      <c r="D50" s="23" t="str">
        <f>'Initiative Register'!D50</f>
        <v>Nonpartisan Review Compliance</v>
      </c>
      <c r="E50" s="23" t="str">
        <f>'Initiative Register'!E50</f>
        <v>Percent of public materials reviewed for nonpartisan compliance before release</v>
      </c>
      <c r="F50" s="23">
        <f>'Initiative Register'!F50</f>
        <v>100</v>
      </c>
      <c r="G50" s="23" t="str">
        <f>'Initiative Register'!G50</f>
        <v>%</v>
      </c>
      <c r="H50" s="23" t="str">
        <f>'Initiative Register'!H50</f>
        <v>Manual</v>
      </c>
      <c r="I50" s="23">
        <f>'Initiative Register'!I50</f>
        <v>1</v>
      </c>
      <c r="J50" s="23">
        <f>'Initiative Register'!J50</f>
        <v>12</v>
      </c>
      <c r="K50" s="23" t="str">
        <f>'Initiative Register'!K50</f>
        <v>TZL Empower Lead</v>
      </c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 t="str">
        <f t="shared" si="5"/>
        <v/>
      </c>
      <c r="Y50" s="23" t="str">
        <f>IF(A50="","",IF(H50="Manual","",IF(H50="Milestone",IF(Dashboard!$B$5&lt;J50,0,F50),IF(H50="Quarterly",F50*IF(Dashboard!$B$5&lt;3,0,IF(Dashboard!$B$5&lt;6,0.25,IF(Dashboard!$B$5&lt;9,0.5,IF(Dashboard!$B$5&lt;12,0.75,1)))),IF(Dashboard!$B$5&lt;I50,0,IF(Dashboard!$B$5&gt;=J50,F50,IF(J50=I50,F50,F50*(Dashboard!$B$5-I50+1)/(J50-I50+1))))))))</f>
        <v/>
      </c>
      <c r="Z50" s="27" t="e">
        <f t="shared" si="6"/>
        <v>#VALUE!</v>
      </c>
      <c r="AA50" s="27" t="str">
        <f t="shared" si="7"/>
        <v/>
      </c>
      <c r="AB50" s="23" t="str">
        <f t="shared" si="8"/>
        <v>Not Updated</v>
      </c>
      <c r="AC50" s="23"/>
      <c r="AD50" s="23" t="str">
        <f t="shared" si="9"/>
        <v>Not Updated</v>
      </c>
      <c r="AE50" s="23"/>
      <c r="AF50" s="23"/>
      <c r="AG50" s="23"/>
      <c r="AH50" s="23"/>
    </row>
    <row r="51" spans="1:34" ht="28">
      <c r="A51" s="23" t="str">
        <f>'Initiative Register'!A51</f>
        <v>EMP-13</v>
      </c>
      <c r="B51" s="23" t="str">
        <f>'Initiative Register'!B51</f>
        <v>TZL Empower</v>
      </c>
      <c r="C51" s="23" t="str">
        <f>'Initiative Register'!C51</f>
        <v>Empower Communities</v>
      </c>
      <c r="D51" s="23" t="str">
        <f>'Initiative Register'!D51</f>
        <v>After-Action Report Timeliness</v>
      </c>
      <c r="E51" s="23" t="str">
        <f>'Initiative Register'!E51</f>
        <v>Percent of major activities with after-action report completed within 14 days</v>
      </c>
      <c r="F51" s="23">
        <f>'Initiative Register'!F51</f>
        <v>100</v>
      </c>
      <c r="G51" s="23" t="str">
        <f>'Initiative Register'!G51</f>
        <v>%</v>
      </c>
      <c r="H51" s="23" t="str">
        <f>'Initiative Register'!H51</f>
        <v>Manual</v>
      </c>
      <c r="I51" s="23">
        <f>'Initiative Register'!I51</f>
        <v>2</v>
      </c>
      <c r="J51" s="23">
        <f>'Initiative Register'!J51</f>
        <v>12</v>
      </c>
      <c r="K51" s="23" t="str">
        <f>'Initiative Register'!K51</f>
        <v>TZL Empower Lead</v>
      </c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 t="str">
        <f t="shared" si="5"/>
        <v/>
      </c>
      <c r="Y51" s="23" t="str">
        <f>IF(A51="","",IF(H51="Manual","",IF(H51="Milestone",IF(Dashboard!$B$5&lt;J51,0,F51),IF(H51="Quarterly",F51*IF(Dashboard!$B$5&lt;3,0,IF(Dashboard!$B$5&lt;6,0.25,IF(Dashboard!$B$5&lt;9,0.5,IF(Dashboard!$B$5&lt;12,0.75,1)))),IF(Dashboard!$B$5&lt;I51,0,IF(Dashboard!$B$5&gt;=J51,F51,IF(J51=I51,F51,F51*(Dashboard!$B$5-I51+1)/(J51-I51+1))))))))</f>
        <v/>
      </c>
      <c r="Z51" s="27" t="e">
        <f t="shared" si="6"/>
        <v>#VALUE!</v>
      </c>
      <c r="AA51" s="27" t="str">
        <f t="shared" si="7"/>
        <v/>
      </c>
      <c r="AB51" s="23" t="str">
        <f t="shared" si="8"/>
        <v>Not Updated</v>
      </c>
      <c r="AC51" s="23"/>
      <c r="AD51" s="23" t="str">
        <f t="shared" si="9"/>
        <v>Not Updated</v>
      </c>
      <c r="AE51" s="23"/>
      <c r="AF51" s="23"/>
      <c r="AG51" s="23"/>
      <c r="AH51" s="23"/>
    </row>
    <row r="52" spans="1:34" ht="14.5">
      <c r="A52" s="23">
        <f>'Initiative Register'!A52</f>
        <v>0</v>
      </c>
      <c r="B52" s="23">
        <f>'Initiative Register'!B52</f>
        <v>0</v>
      </c>
      <c r="C52" s="23">
        <f>'Initiative Register'!C52</f>
        <v>0</v>
      </c>
      <c r="D52" s="23">
        <f>'Initiative Register'!D52</f>
        <v>0</v>
      </c>
      <c r="E52" s="23">
        <f>'Initiative Register'!E52</f>
        <v>0</v>
      </c>
      <c r="F52" s="23">
        <f>'Initiative Register'!F52</f>
        <v>0</v>
      </c>
      <c r="G52" s="23">
        <f>'Initiative Register'!G52</f>
        <v>0</v>
      </c>
      <c r="H52" s="23">
        <f>'Initiative Register'!H52</f>
        <v>0</v>
      </c>
      <c r="I52" s="23">
        <f>'Initiative Register'!I52</f>
        <v>0</v>
      </c>
      <c r="J52" s="23">
        <f>'Initiative Register'!J52</f>
        <v>0</v>
      </c>
      <c r="K52" s="23">
        <f>'Initiative Register'!K52</f>
        <v>0</v>
      </c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 t="str">
        <f t="shared" si="5"/>
        <v/>
      </c>
      <c r="Y52" s="23">
        <f ca="1">IF(A52="","",IF(H52="Manual","",IF(H52="Milestone",IF(Dashboard!$B$5&lt;J52,0,F52),IF(H52="Quarterly",F52*IF(Dashboard!$B$5&lt;3,0,IF(Dashboard!$B$5&lt;6,0.25,IF(Dashboard!$B$5&lt;9,0.5,IF(Dashboard!$B$5&lt;12,0.75,1)))),IF(Dashboard!$B$5&lt;I52,0,IF(Dashboard!$B$5&gt;=J52,F52,IF(J52=I52,F52,F52*(Dashboard!$B$5-I52+1)/(J52-I52+1))))))))</f>
        <v>0</v>
      </c>
      <c r="Z52" s="27" t="str">
        <f t="shared" si="6"/>
        <v/>
      </c>
      <c r="AA52" s="27" t="str">
        <f t="shared" ca="1" si="7"/>
        <v/>
      </c>
      <c r="AB52" s="23" t="str">
        <f t="shared" si="8"/>
        <v>Not Updated</v>
      </c>
      <c r="AC52" s="23"/>
      <c r="AD52" s="23" t="str">
        <f t="shared" si="9"/>
        <v>Not Updated</v>
      </c>
      <c r="AE52" s="23"/>
      <c r="AF52" s="23"/>
      <c r="AG52" s="23"/>
      <c r="AH52" s="23"/>
    </row>
    <row r="53" spans="1:34" ht="14.5">
      <c r="A53" s="23">
        <f>'Initiative Register'!A53</f>
        <v>0</v>
      </c>
      <c r="B53" s="23">
        <f>'Initiative Register'!B53</f>
        <v>0</v>
      </c>
      <c r="C53" s="23">
        <f>'Initiative Register'!C53</f>
        <v>0</v>
      </c>
      <c r="D53" s="23">
        <f>'Initiative Register'!D53</f>
        <v>0</v>
      </c>
      <c r="E53" s="23">
        <f>'Initiative Register'!E53</f>
        <v>0</v>
      </c>
      <c r="F53" s="23">
        <f>'Initiative Register'!F53</f>
        <v>0</v>
      </c>
      <c r="G53" s="23">
        <f>'Initiative Register'!G53</f>
        <v>0</v>
      </c>
      <c r="H53" s="23">
        <f>'Initiative Register'!H53</f>
        <v>0</v>
      </c>
      <c r="I53" s="23">
        <f>'Initiative Register'!I53</f>
        <v>0</v>
      </c>
      <c r="J53" s="23">
        <f>'Initiative Register'!J53</f>
        <v>0</v>
      </c>
      <c r="K53" s="23">
        <f>'Initiative Register'!K53</f>
        <v>0</v>
      </c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 t="str">
        <f t="shared" si="5"/>
        <v/>
      </c>
      <c r="Y53" s="23">
        <f ca="1">IF(A53="","",IF(H53="Manual","",IF(H53="Milestone",IF(Dashboard!$B$5&lt;J53,0,F53),IF(H53="Quarterly",F53*IF(Dashboard!$B$5&lt;3,0,IF(Dashboard!$B$5&lt;6,0.25,IF(Dashboard!$B$5&lt;9,0.5,IF(Dashboard!$B$5&lt;12,0.75,1)))),IF(Dashboard!$B$5&lt;I53,0,IF(Dashboard!$B$5&gt;=J53,F53,IF(J53=I53,F53,F53*(Dashboard!$B$5-I53+1)/(J53-I53+1))))))))</f>
        <v>0</v>
      </c>
      <c r="Z53" s="27" t="str">
        <f t="shared" si="6"/>
        <v/>
      </c>
      <c r="AA53" s="27" t="str">
        <f t="shared" ca="1" si="7"/>
        <v/>
      </c>
      <c r="AB53" s="23" t="str">
        <f t="shared" si="8"/>
        <v>Not Updated</v>
      </c>
      <c r="AC53" s="23"/>
      <c r="AD53" s="23" t="str">
        <f t="shared" si="9"/>
        <v>Not Updated</v>
      </c>
      <c r="AE53" s="23"/>
      <c r="AF53" s="23"/>
      <c r="AG53" s="23"/>
      <c r="AH53" s="23"/>
    </row>
    <row r="54" spans="1:34" ht="14.5">
      <c r="A54" s="23">
        <f>'Initiative Register'!A54</f>
        <v>0</v>
      </c>
      <c r="B54" s="23">
        <f>'Initiative Register'!B54</f>
        <v>0</v>
      </c>
      <c r="C54" s="23">
        <f>'Initiative Register'!C54</f>
        <v>0</v>
      </c>
      <c r="D54" s="23">
        <f>'Initiative Register'!D54</f>
        <v>0</v>
      </c>
      <c r="E54" s="23">
        <f>'Initiative Register'!E54</f>
        <v>0</v>
      </c>
      <c r="F54" s="23">
        <f>'Initiative Register'!F54</f>
        <v>0</v>
      </c>
      <c r="G54" s="23">
        <f>'Initiative Register'!G54</f>
        <v>0</v>
      </c>
      <c r="H54" s="23">
        <f>'Initiative Register'!H54</f>
        <v>0</v>
      </c>
      <c r="I54" s="23">
        <f>'Initiative Register'!I54</f>
        <v>0</v>
      </c>
      <c r="J54" s="23">
        <f>'Initiative Register'!J54</f>
        <v>0</v>
      </c>
      <c r="K54" s="23">
        <f>'Initiative Register'!K54</f>
        <v>0</v>
      </c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 t="str">
        <f t="shared" si="5"/>
        <v/>
      </c>
      <c r="Y54" s="23">
        <f ca="1">IF(A54="","",IF(H54="Manual","",IF(H54="Milestone",IF(Dashboard!$B$5&lt;J54,0,F54),IF(H54="Quarterly",F54*IF(Dashboard!$B$5&lt;3,0,IF(Dashboard!$B$5&lt;6,0.25,IF(Dashboard!$B$5&lt;9,0.5,IF(Dashboard!$B$5&lt;12,0.75,1)))),IF(Dashboard!$B$5&lt;I54,0,IF(Dashboard!$B$5&gt;=J54,F54,IF(J54=I54,F54,F54*(Dashboard!$B$5-I54+1)/(J54-I54+1))))))))</f>
        <v>0</v>
      </c>
      <c r="Z54" s="27" t="str">
        <f t="shared" si="6"/>
        <v/>
      </c>
      <c r="AA54" s="27" t="str">
        <f t="shared" ca="1" si="7"/>
        <v/>
      </c>
      <c r="AB54" s="23" t="str">
        <f t="shared" si="8"/>
        <v>Not Updated</v>
      </c>
      <c r="AC54" s="23"/>
      <c r="AD54" s="23" t="str">
        <f t="shared" si="9"/>
        <v>Not Updated</v>
      </c>
      <c r="AE54" s="23"/>
      <c r="AF54" s="23"/>
      <c r="AG54" s="23"/>
      <c r="AH54" s="23"/>
    </row>
    <row r="55" spans="1:34" ht="14.5">
      <c r="A55" s="23">
        <f>'Initiative Register'!A55</f>
        <v>0</v>
      </c>
      <c r="B55" s="23">
        <f>'Initiative Register'!B55</f>
        <v>0</v>
      </c>
      <c r="C55" s="23">
        <f>'Initiative Register'!C55</f>
        <v>0</v>
      </c>
      <c r="D55" s="23">
        <f>'Initiative Register'!D55</f>
        <v>0</v>
      </c>
      <c r="E55" s="23">
        <f>'Initiative Register'!E55</f>
        <v>0</v>
      </c>
      <c r="F55" s="23">
        <f>'Initiative Register'!F55</f>
        <v>0</v>
      </c>
      <c r="G55" s="23">
        <f>'Initiative Register'!G55</f>
        <v>0</v>
      </c>
      <c r="H55" s="23">
        <f>'Initiative Register'!H55</f>
        <v>0</v>
      </c>
      <c r="I55" s="23">
        <f>'Initiative Register'!I55</f>
        <v>0</v>
      </c>
      <c r="J55" s="23">
        <f>'Initiative Register'!J55</f>
        <v>0</v>
      </c>
      <c r="K55" s="23">
        <f>'Initiative Register'!K55</f>
        <v>0</v>
      </c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 t="str">
        <f t="shared" si="5"/>
        <v/>
      </c>
      <c r="Y55" s="23">
        <f ca="1">IF(A55="","",IF(H55="Manual","",IF(H55="Milestone",IF(Dashboard!$B$5&lt;J55,0,F55),IF(H55="Quarterly",F55*IF(Dashboard!$B$5&lt;3,0,IF(Dashboard!$B$5&lt;6,0.25,IF(Dashboard!$B$5&lt;9,0.5,IF(Dashboard!$B$5&lt;12,0.75,1)))),IF(Dashboard!$B$5&lt;I55,0,IF(Dashboard!$B$5&gt;=J55,F55,IF(J55=I55,F55,F55*(Dashboard!$B$5-I55+1)/(J55-I55+1))))))))</f>
        <v>0</v>
      </c>
      <c r="Z55" s="27" t="str">
        <f t="shared" si="6"/>
        <v/>
      </c>
      <c r="AA55" s="27" t="str">
        <f t="shared" ca="1" si="7"/>
        <v/>
      </c>
      <c r="AB55" s="23" t="str">
        <f t="shared" si="8"/>
        <v>Not Updated</v>
      </c>
      <c r="AC55" s="23"/>
      <c r="AD55" s="23" t="str">
        <f t="shared" si="9"/>
        <v>Not Updated</v>
      </c>
      <c r="AE55" s="23"/>
      <c r="AF55" s="23"/>
      <c r="AG55" s="23"/>
      <c r="AH55" s="23"/>
    </row>
    <row r="56" spans="1:34" ht="14.5">
      <c r="A56" s="23">
        <f>'Initiative Register'!A56</f>
        <v>0</v>
      </c>
      <c r="B56" s="23">
        <f>'Initiative Register'!B56</f>
        <v>0</v>
      </c>
      <c r="C56" s="23">
        <f>'Initiative Register'!C56</f>
        <v>0</v>
      </c>
      <c r="D56" s="23">
        <f>'Initiative Register'!D56</f>
        <v>0</v>
      </c>
      <c r="E56" s="23">
        <f>'Initiative Register'!E56</f>
        <v>0</v>
      </c>
      <c r="F56" s="23">
        <f>'Initiative Register'!F56</f>
        <v>0</v>
      </c>
      <c r="G56" s="23">
        <f>'Initiative Register'!G56</f>
        <v>0</v>
      </c>
      <c r="H56" s="23">
        <f>'Initiative Register'!H56</f>
        <v>0</v>
      </c>
      <c r="I56" s="23">
        <f>'Initiative Register'!I56</f>
        <v>0</v>
      </c>
      <c r="J56" s="23">
        <f>'Initiative Register'!J56</f>
        <v>0</v>
      </c>
      <c r="K56" s="23">
        <f>'Initiative Register'!K56</f>
        <v>0</v>
      </c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 t="str">
        <f t="shared" si="5"/>
        <v/>
      </c>
      <c r="Y56" s="23">
        <f ca="1">IF(A56="","",IF(H56="Manual","",IF(H56="Milestone",IF(Dashboard!$B$5&lt;J56,0,F56),IF(H56="Quarterly",F56*IF(Dashboard!$B$5&lt;3,0,IF(Dashboard!$B$5&lt;6,0.25,IF(Dashboard!$B$5&lt;9,0.5,IF(Dashboard!$B$5&lt;12,0.75,1)))),IF(Dashboard!$B$5&lt;I56,0,IF(Dashboard!$B$5&gt;=J56,F56,IF(J56=I56,F56,F56*(Dashboard!$B$5-I56+1)/(J56-I56+1))))))))</f>
        <v>0</v>
      </c>
      <c r="Z56" s="27" t="str">
        <f t="shared" si="6"/>
        <v/>
      </c>
      <c r="AA56" s="27" t="str">
        <f t="shared" ca="1" si="7"/>
        <v/>
      </c>
      <c r="AB56" s="23" t="str">
        <f t="shared" si="8"/>
        <v>Not Updated</v>
      </c>
      <c r="AC56" s="23"/>
      <c r="AD56" s="23" t="str">
        <f t="shared" si="9"/>
        <v>Not Updated</v>
      </c>
      <c r="AE56" s="23"/>
      <c r="AF56" s="23"/>
      <c r="AG56" s="23"/>
      <c r="AH56" s="23"/>
    </row>
    <row r="57" spans="1:34" ht="14.5">
      <c r="A57" s="23">
        <f>'Initiative Register'!A57</f>
        <v>0</v>
      </c>
      <c r="B57" s="23">
        <f>'Initiative Register'!B57</f>
        <v>0</v>
      </c>
      <c r="C57" s="23">
        <f>'Initiative Register'!C57</f>
        <v>0</v>
      </c>
      <c r="D57" s="23">
        <f>'Initiative Register'!D57</f>
        <v>0</v>
      </c>
      <c r="E57" s="23">
        <f>'Initiative Register'!E57</f>
        <v>0</v>
      </c>
      <c r="F57" s="23">
        <f>'Initiative Register'!F57</f>
        <v>0</v>
      </c>
      <c r="G57" s="23">
        <f>'Initiative Register'!G57</f>
        <v>0</v>
      </c>
      <c r="H57" s="23">
        <f>'Initiative Register'!H57</f>
        <v>0</v>
      </c>
      <c r="I57" s="23">
        <f>'Initiative Register'!I57</f>
        <v>0</v>
      </c>
      <c r="J57" s="23">
        <f>'Initiative Register'!J57</f>
        <v>0</v>
      </c>
      <c r="K57" s="23">
        <f>'Initiative Register'!K57</f>
        <v>0</v>
      </c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 t="str">
        <f t="shared" si="5"/>
        <v/>
      </c>
      <c r="Y57" s="23">
        <f ca="1">IF(A57="","",IF(H57="Manual","",IF(H57="Milestone",IF(Dashboard!$B$5&lt;J57,0,F57),IF(H57="Quarterly",F57*IF(Dashboard!$B$5&lt;3,0,IF(Dashboard!$B$5&lt;6,0.25,IF(Dashboard!$B$5&lt;9,0.5,IF(Dashboard!$B$5&lt;12,0.75,1)))),IF(Dashboard!$B$5&lt;I57,0,IF(Dashboard!$B$5&gt;=J57,F57,IF(J57=I57,F57,F57*(Dashboard!$B$5-I57+1)/(J57-I57+1))))))))</f>
        <v>0</v>
      </c>
      <c r="Z57" s="27" t="str">
        <f t="shared" si="6"/>
        <v/>
      </c>
      <c r="AA57" s="27" t="str">
        <f t="shared" ca="1" si="7"/>
        <v/>
      </c>
      <c r="AB57" s="23" t="str">
        <f t="shared" si="8"/>
        <v>Not Updated</v>
      </c>
      <c r="AC57" s="23"/>
      <c r="AD57" s="23" t="str">
        <f t="shared" si="9"/>
        <v>Not Updated</v>
      </c>
      <c r="AE57" s="23"/>
      <c r="AF57" s="23"/>
      <c r="AG57" s="23"/>
      <c r="AH57" s="23"/>
    </row>
    <row r="58" spans="1:34" ht="14.5">
      <c r="A58" s="23">
        <f>'Initiative Register'!A58</f>
        <v>0</v>
      </c>
      <c r="B58" s="23">
        <f>'Initiative Register'!B58</f>
        <v>0</v>
      </c>
      <c r="C58" s="23">
        <f>'Initiative Register'!C58</f>
        <v>0</v>
      </c>
      <c r="D58" s="23">
        <f>'Initiative Register'!D58</f>
        <v>0</v>
      </c>
      <c r="E58" s="23">
        <f>'Initiative Register'!E58</f>
        <v>0</v>
      </c>
      <c r="F58" s="23">
        <f>'Initiative Register'!F58</f>
        <v>0</v>
      </c>
      <c r="G58" s="23">
        <f>'Initiative Register'!G58</f>
        <v>0</v>
      </c>
      <c r="H58" s="23">
        <f>'Initiative Register'!H58</f>
        <v>0</v>
      </c>
      <c r="I58" s="23">
        <f>'Initiative Register'!I58</f>
        <v>0</v>
      </c>
      <c r="J58" s="23">
        <f>'Initiative Register'!J58</f>
        <v>0</v>
      </c>
      <c r="K58" s="23">
        <f>'Initiative Register'!K58</f>
        <v>0</v>
      </c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 t="str">
        <f t="shared" si="5"/>
        <v/>
      </c>
      <c r="Y58" s="23">
        <f ca="1">IF(A58="","",IF(H58="Manual","",IF(H58="Milestone",IF(Dashboard!$B$5&lt;J58,0,F58),IF(H58="Quarterly",F58*IF(Dashboard!$B$5&lt;3,0,IF(Dashboard!$B$5&lt;6,0.25,IF(Dashboard!$B$5&lt;9,0.5,IF(Dashboard!$B$5&lt;12,0.75,1)))),IF(Dashboard!$B$5&lt;I58,0,IF(Dashboard!$B$5&gt;=J58,F58,IF(J58=I58,F58,F58*(Dashboard!$B$5-I58+1)/(J58-I58+1))))))))</f>
        <v>0</v>
      </c>
      <c r="Z58" s="27" t="str">
        <f t="shared" si="6"/>
        <v/>
      </c>
      <c r="AA58" s="27" t="str">
        <f t="shared" ca="1" si="7"/>
        <v/>
      </c>
      <c r="AB58" s="23" t="str">
        <f t="shared" si="8"/>
        <v>Not Updated</v>
      </c>
      <c r="AC58" s="23"/>
      <c r="AD58" s="23" t="str">
        <f t="shared" si="9"/>
        <v>Not Updated</v>
      </c>
      <c r="AE58" s="23"/>
      <c r="AF58" s="23"/>
      <c r="AG58" s="23"/>
      <c r="AH58" s="23"/>
    </row>
    <row r="59" spans="1:34" ht="14.5">
      <c r="A59" s="23">
        <f>'Initiative Register'!A59</f>
        <v>0</v>
      </c>
      <c r="B59" s="23">
        <f>'Initiative Register'!B59</f>
        <v>0</v>
      </c>
      <c r="C59" s="23">
        <f>'Initiative Register'!C59</f>
        <v>0</v>
      </c>
      <c r="D59" s="23">
        <f>'Initiative Register'!D59</f>
        <v>0</v>
      </c>
      <c r="E59" s="23">
        <f>'Initiative Register'!E59</f>
        <v>0</v>
      </c>
      <c r="F59" s="23">
        <f>'Initiative Register'!F59</f>
        <v>0</v>
      </c>
      <c r="G59" s="23">
        <f>'Initiative Register'!G59</f>
        <v>0</v>
      </c>
      <c r="H59" s="23">
        <f>'Initiative Register'!H59</f>
        <v>0</v>
      </c>
      <c r="I59" s="23">
        <f>'Initiative Register'!I59</f>
        <v>0</v>
      </c>
      <c r="J59" s="23">
        <f>'Initiative Register'!J59</f>
        <v>0</v>
      </c>
      <c r="K59" s="23">
        <f>'Initiative Register'!K59</f>
        <v>0</v>
      </c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 t="str">
        <f t="shared" si="5"/>
        <v/>
      </c>
      <c r="Y59" s="23">
        <f ca="1">IF(A59="","",IF(H59="Manual","",IF(H59="Milestone",IF(Dashboard!$B$5&lt;J59,0,F59),IF(H59="Quarterly",F59*IF(Dashboard!$B$5&lt;3,0,IF(Dashboard!$B$5&lt;6,0.25,IF(Dashboard!$B$5&lt;9,0.5,IF(Dashboard!$B$5&lt;12,0.75,1)))),IF(Dashboard!$B$5&lt;I59,0,IF(Dashboard!$B$5&gt;=J59,F59,IF(J59=I59,F59,F59*(Dashboard!$B$5-I59+1)/(J59-I59+1))))))))</f>
        <v>0</v>
      </c>
      <c r="Z59" s="27" t="str">
        <f t="shared" si="6"/>
        <v/>
      </c>
      <c r="AA59" s="27" t="str">
        <f t="shared" ca="1" si="7"/>
        <v/>
      </c>
      <c r="AB59" s="23" t="str">
        <f t="shared" si="8"/>
        <v>Not Updated</v>
      </c>
      <c r="AC59" s="23"/>
      <c r="AD59" s="23" t="str">
        <f t="shared" si="9"/>
        <v>Not Updated</v>
      </c>
      <c r="AE59" s="23"/>
      <c r="AF59" s="23"/>
      <c r="AG59" s="23"/>
      <c r="AH59" s="23"/>
    </row>
    <row r="60" spans="1:34" ht="14.5">
      <c r="A60" s="23">
        <f>'Initiative Register'!A60</f>
        <v>0</v>
      </c>
      <c r="B60" s="23">
        <f>'Initiative Register'!B60</f>
        <v>0</v>
      </c>
      <c r="C60" s="23">
        <f>'Initiative Register'!C60</f>
        <v>0</v>
      </c>
      <c r="D60" s="23">
        <f>'Initiative Register'!D60</f>
        <v>0</v>
      </c>
      <c r="E60" s="23">
        <f>'Initiative Register'!E60</f>
        <v>0</v>
      </c>
      <c r="F60" s="23">
        <f>'Initiative Register'!F60</f>
        <v>0</v>
      </c>
      <c r="G60" s="23">
        <f>'Initiative Register'!G60</f>
        <v>0</v>
      </c>
      <c r="H60" s="23">
        <f>'Initiative Register'!H60</f>
        <v>0</v>
      </c>
      <c r="I60" s="23">
        <f>'Initiative Register'!I60</f>
        <v>0</v>
      </c>
      <c r="J60" s="23">
        <f>'Initiative Register'!J60</f>
        <v>0</v>
      </c>
      <c r="K60" s="23">
        <f>'Initiative Register'!K60</f>
        <v>0</v>
      </c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 t="str">
        <f t="shared" si="5"/>
        <v/>
      </c>
      <c r="Y60" s="23">
        <f ca="1">IF(A60="","",IF(H60="Manual","",IF(H60="Milestone",IF(Dashboard!$B$5&lt;J60,0,F60),IF(H60="Quarterly",F60*IF(Dashboard!$B$5&lt;3,0,IF(Dashboard!$B$5&lt;6,0.25,IF(Dashboard!$B$5&lt;9,0.5,IF(Dashboard!$B$5&lt;12,0.75,1)))),IF(Dashboard!$B$5&lt;I60,0,IF(Dashboard!$B$5&gt;=J60,F60,IF(J60=I60,F60,F60*(Dashboard!$B$5-I60+1)/(J60-I60+1))))))))</f>
        <v>0</v>
      </c>
      <c r="Z60" s="27" t="str">
        <f t="shared" si="6"/>
        <v/>
      </c>
      <c r="AA60" s="27" t="str">
        <f t="shared" ca="1" si="7"/>
        <v/>
      </c>
      <c r="AB60" s="23" t="str">
        <f t="shared" si="8"/>
        <v>Not Updated</v>
      </c>
      <c r="AC60" s="23"/>
      <c r="AD60" s="23" t="str">
        <f t="shared" si="9"/>
        <v>Not Updated</v>
      </c>
      <c r="AE60" s="23"/>
      <c r="AF60" s="23"/>
      <c r="AG60" s="23"/>
      <c r="AH60" s="23"/>
    </row>
    <row r="61" spans="1:34" ht="14.5">
      <c r="A61" s="23">
        <f>'Initiative Register'!A61</f>
        <v>0</v>
      </c>
      <c r="B61" s="23">
        <f>'Initiative Register'!B61</f>
        <v>0</v>
      </c>
      <c r="C61" s="23">
        <f>'Initiative Register'!C61</f>
        <v>0</v>
      </c>
      <c r="D61" s="23">
        <f>'Initiative Register'!D61</f>
        <v>0</v>
      </c>
      <c r="E61" s="23">
        <f>'Initiative Register'!E61</f>
        <v>0</v>
      </c>
      <c r="F61" s="23">
        <f>'Initiative Register'!F61</f>
        <v>0</v>
      </c>
      <c r="G61" s="23">
        <f>'Initiative Register'!G61</f>
        <v>0</v>
      </c>
      <c r="H61" s="23">
        <f>'Initiative Register'!H61</f>
        <v>0</v>
      </c>
      <c r="I61" s="23">
        <f>'Initiative Register'!I61</f>
        <v>0</v>
      </c>
      <c r="J61" s="23">
        <f>'Initiative Register'!J61</f>
        <v>0</v>
      </c>
      <c r="K61" s="23">
        <f>'Initiative Register'!K61</f>
        <v>0</v>
      </c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 t="str">
        <f t="shared" si="5"/>
        <v/>
      </c>
      <c r="Y61" s="23">
        <f ca="1">IF(A61="","",IF(H61="Manual","",IF(H61="Milestone",IF(Dashboard!$B$5&lt;J61,0,F61),IF(H61="Quarterly",F61*IF(Dashboard!$B$5&lt;3,0,IF(Dashboard!$B$5&lt;6,0.25,IF(Dashboard!$B$5&lt;9,0.5,IF(Dashboard!$B$5&lt;12,0.75,1)))),IF(Dashboard!$B$5&lt;I61,0,IF(Dashboard!$B$5&gt;=J61,F61,IF(J61=I61,F61,F61*(Dashboard!$B$5-I61+1)/(J61-I61+1))))))))</f>
        <v>0</v>
      </c>
      <c r="Z61" s="27" t="str">
        <f t="shared" si="6"/>
        <v/>
      </c>
      <c r="AA61" s="27" t="str">
        <f t="shared" ca="1" si="7"/>
        <v/>
      </c>
      <c r="AB61" s="23" t="str">
        <f t="shared" si="8"/>
        <v>Not Updated</v>
      </c>
      <c r="AC61" s="23"/>
      <c r="AD61" s="23" t="str">
        <f t="shared" si="9"/>
        <v>Not Updated</v>
      </c>
      <c r="AE61" s="23"/>
      <c r="AF61" s="23"/>
      <c r="AG61" s="23"/>
      <c r="AH61" s="23"/>
    </row>
    <row r="62" spans="1:34" ht="14.5">
      <c r="A62" s="23">
        <f>'Initiative Register'!A62</f>
        <v>0</v>
      </c>
      <c r="B62" s="23">
        <f>'Initiative Register'!B62</f>
        <v>0</v>
      </c>
      <c r="C62" s="23">
        <f>'Initiative Register'!C62</f>
        <v>0</v>
      </c>
      <c r="D62" s="23">
        <f>'Initiative Register'!D62</f>
        <v>0</v>
      </c>
      <c r="E62" s="23">
        <f>'Initiative Register'!E62</f>
        <v>0</v>
      </c>
      <c r="F62" s="23">
        <f>'Initiative Register'!F62</f>
        <v>0</v>
      </c>
      <c r="G62" s="23">
        <f>'Initiative Register'!G62</f>
        <v>0</v>
      </c>
      <c r="H62" s="23">
        <f>'Initiative Register'!H62</f>
        <v>0</v>
      </c>
      <c r="I62" s="23">
        <f>'Initiative Register'!I62</f>
        <v>0</v>
      </c>
      <c r="J62" s="23">
        <f>'Initiative Register'!J62</f>
        <v>0</v>
      </c>
      <c r="K62" s="23">
        <f>'Initiative Register'!K62</f>
        <v>0</v>
      </c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 t="str">
        <f t="shared" si="5"/>
        <v/>
      </c>
      <c r="Y62" s="23">
        <f ca="1">IF(A62="","",IF(H62="Manual","",IF(H62="Milestone",IF(Dashboard!$B$5&lt;J62,0,F62),IF(H62="Quarterly",F62*IF(Dashboard!$B$5&lt;3,0,IF(Dashboard!$B$5&lt;6,0.25,IF(Dashboard!$B$5&lt;9,0.5,IF(Dashboard!$B$5&lt;12,0.75,1)))),IF(Dashboard!$B$5&lt;I62,0,IF(Dashboard!$B$5&gt;=J62,F62,IF(J62=I62,F62,F62*(Dashboard!$B$5-I62+1)/(J62-I62+1))))))))</f>
        <v>0</v>
      </c>
      <c r="Z62" s="27" t="str">
        <f t="shared" si="6"/>
        <v/>
      </c>
      <c r="AA62" s="27" t="str">
        <f t="shared" ca="1" si="7"/>
        <v/>
      </c>
      <c r="AB62" s="23" t="str">
        <f t="shared" si="8"/>
        <v>Not Updated</v>
      </c>
      <c r="AC62" s="23"/>
      <c r="AD62" s="23" t="str">
        <f t="shared" si="9"/>
        <v>Not Updated</v>
      </c>
      <c r="AE62" s="23"/>
      <c r="AF62" s="23"/>
      <c r="AG62" s="23"/>
      <c r="AH62" s="23"/>
    </row>
    <row r="63" spans="1:34" ht="14.5">
      <c r="A63" s="23">
        <f>'Initiative Register'!A63</f>
        <v>0</v>
      </c>
      <c r="B63" s="23">
        <f>'Initiative Register'!B63</f>
        <v>0</v>
      </c>
      <c r="C63" s="23">
        <f>'Initiative Register'!C63</f>
        <v>0</v>
      </c>
      <c r="D63" s="23">
        <f>'Initiative Register'!D63</f>
        <v>0</v>
      </c>
      <c r="E63" s="23">
        <f>'Initiative Register'!E63</f>
        <v>0</v>
      </c>
      <c r="F63" s="23">
        <f>'Initiative Register'!F63</f>
        <v>0</v>
      </c>
      <c r="G63" s="23">
        <f>'Initiative Register'!G63</f>
        <v>0</v>
      </c>
      <c r="H63" s="23">
        <f>'Initiative Register'!H63</f>
        <v>0</v>
      </c>
      <c r="I63" s="23">
        <f>'Initiative Register'!I63</f>
        <v>0</v>
      </c>
      <c r="J63" s="23">
        <f>'Initiative Register'!J63</f>
        <v>0</v>
      </c>
      <c r="K63" s="23">
        <f>'Initiative Register'!K63</f>
        <v>0</v>
      </c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 t="str">
        <f t="shared" si="5"/>
        <v/>
      </c>
      <c r="Y63" s="23">
        <f ca="1">IF(A63="","",IF(H63="Manual","",IF(H63="Milestone",IF(Dashboard!$B$5&lt;J63,0,F63),IF(H63="Quarterly",F63*IF(Dashboard!$B$5&lt;3,0,IF(Dashboard!$B$5&lt;6,0.25,IF(Dashboard!$B$5&lt;9,0.5,IF(Dashboard!$B$5&lt;12,0.75,1)))),IF(Dashboard!$B$5&lt;I63,0,IF(Dashboard!$B$5&gt;=J63,F63,IF(J63=I63,F63,F63*(Dashboard!$B$5-I63+1)/(J63-I63+1))))))))</f>
        <v>0</v>
      </c>
      <c r="Z63" s="27" t="str">
        <f t="shared" si="6"/>
        <v/>
      </c>
      <c r="AA63" s="27" t="str">
        <f t="shared" ca="1" si="7"/>
        <v/>
      </c>
      <c r="AB63" s="23" t="str">
        <f t="shared" si="8"/>
        <v>Not Updated</v>
      </c>
      <c r="AC63" s="23"/>
      <c r="AD63" s="23" t="str">
        <f t="shared" si="9"/>
        <v>Not Updated</v>
      </c>
      <c r="AE63" s="23"/>
      <c r="AF63" s="23"/>
      <c r="AG63" s="23"/>
      <c r="AH63" s="23"/>
    </row>
    <row r="64" spans="1:34" ht="14.5">
      <c r="A64" s="23">
        <f>'Initiative Register'!A64</f>
        <v>0</v>
      </c>
      <c r="B64" s="23">
        <f>'Initiative Register'!B64</f>
        <v>0</v>
      </c>
      <c r="C64" s="23">
        <f>'Initiative Register'!C64</f>
        <v>0</v>
      </c>
      <c r="D64" s="23">
        <f>'Initiative Register'!D64</f>
        <v>0</v>
      </c>
      <c r="E64" s="23">
        <f>'Initiative Register'!E64</f>
        <v>0</v>
      </c>
      <c r="F64" s="23">
        <f>'Initiative Register'!F64</f>
        <v>0</v>
      </c>
      <c r="G64" s="23">
        <f>'Initiative Register'!G64</f>
        <v>0</v>
      </c>
      <c r="H64" s="23">
        <f>'Initiative Register'!H64</f>
        <v>0</v>
      </c>
      <c r="I64" s="23">
        <f>'Initiative Register'!I64</f>
        <v>0</v>
      </c>
      <c r="J64" s="23">
        <f>'Initiative Register'!J64</f>
        <v>0</v>
      </c>
      <c r="K64" s="23">
        <f>'Initiative Register'!K64</f>
        <v>0</v>
      </c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 t="str">
        <f t="shared" si="5"/>
        <v/>
      </c>
      <c r="Y64" s="23">
        <f ca="1">IF(A64="","",IF(H64="Manual","",IF(H64="Milestone",IF(Dashboard!$B$5&lt;J64,0,F64),IF(H64="Quarterly",F64*IF(Dashboard!$B$5&lt;3,0,IF(Dashboard!$B$5&lt;6,0.25,IF(Dashboard!$B$5&lt;9,0.5,IF(Dashboard!$B$5&lt;12,0.75,1)))),IF(Dashboard!$B$5&lt;I64,0,IF(Dashboard!$B$5&gt;=J64,F64,IF(J64=I64,F64,F64*(Dashboard!$B$5-I64+1)/(J64-I64+1))))))))</f>
        <v>0</v>
      </c>
      <c r="Z64" s="27" t="str">
        <f t="shared" si="6"/>
        <v/>
      </c>
      <c r="AA64" s="27" t="str">
        <f t="shared" ca="1" si="7"/>
        <v/>
      </c>
      <c r="AB64" s="23" t="str">
        <f t="shared" si="8"/>
        <v>Not Updated</v>
      </c>
      <c r="AC64" s="23"/>
      <c r="AD64" s="23" t="str">
        <f t="shared" si="9"/>
        <v>Not Updated</v>
      </c>
      <c r="AE64" s="23"/>
      <c r="AF64" s="23"/>
      <c r="AG64" s="23"/>
      <c r="AH64" s="23"/>
    </row>
    <row r="65" spans="1:34" ht="14.5">
      <c r="A65" s="23">
        <f>'Initiative Register'!A65</f>
        <v>0</v>
      </c>
      <c r="B65" s="23">
        <f>'Initiative Register'!B65</f>
        <v>0</v>
      </c>
      <c r="C65" s="23">
        <f>'Initiative Register'!C65</f>
        <v>0</v>
      </c>
      <c r="D65" s="23">
        <f>'Initiative Register'!D65</f>
        <v>0</v>
      </c>
      <c r="E65" s="23">
        <f>'Initiative Register'!E65</f>
        <v>0</v>
      </c>
      <c r="F65" s="23">
        <f>'Initiative Register'!F65</f>
        <v>0</v>
      </c>
      <c r="G65" s="23">
        <f>'Initiative Register'!G65</f>
        <v>0</v>
      </c>
      <c r="H65" s="23">
        <f>'Initiative Register'!H65</f>
        <v>0</v>
      </c>
      <c r="I65" s="23">
        <f>'Initiative Register'!I65</f>
        <v>0</v>
      </c>
      <c r="J65" s="23">
        <f>'Initiative Register'!J65</f>
        <v>0</v>
      </c>
      <c r="K65" s="23">
        <f>'Initiative Register'!K65</f>
        <v>0</v>
      </c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 t="str">
        <f t="shared" si="5"/>
        <v/>
      </c>
      <c r="Y65" s="23">
        <f ca="1">IF(A65="","",IF(H65="Manual","",IF(H65="Milestone",IF(Dashboard!$B$5&lt;J65,0,F65),IF(H65="Quarterly",F65*IF(Dashboard!$B$5&lt;3,0,IF(Dashboard!$B$5&lt;6,0.25,IF(Dashboard!$B$5&lt;9,0.5,IF(Dashboard!$B$5&lt;12,0.75,1)))),IF(Dashboard!$B$5&lt;I65,0,IF(Dashboard!$B$5&gt;=J65,F65,IF(J65=I65,F65,F65*(Dashboard!$B$5-I65+1)/(J65-I65+1))))))))</f>
        <v>0</v>
      </c>
      <c r="Z65" s="27" t="str">
        <f t="shared" si="6"/>
        <v/>
      </c>
      <c r="AA65" s="27" t="str">
        <f t="shared" ca="1" si="7"/>
        <v/>
      </c>
      <c r="AB65" s="23" t="str">
        <f t="shared" si="8"/>
        <v>Not Updated</v>
      </c>
      <c r="AC65" s="23"/>
      <c r="AD65" s="23" t="str">
        <f t="shared" si="9"/>
        <v>Not Updated</v>
      </c>
      <c r="AE65" s="23"/>
      <c r="AF65" s="23"/>
      <c r="AG65" s="23"/>
      <c r="AH65" s="23"/>
    </row>
    <row r="66" spans="1:34" ht="14.5">
      <c r="A66" s="23">
        <f>'Initiative Register'!A66</f>
        <v>0</v>
      </c>
      <c r="B66" s="23">
        <f>'Initiative Register'!B66</f>
        <v>0</v>
      </c>
      <c r="C66" s="23">
        <f>'Initiative Register'!C66</f>
        <v>0</v>
      </c>
      <c r="D66" s="23">
        <f>'Initiative Register'!D66</f>
        <v>0</v>
      </c>
      <c r="E66" s="23">
        <f>'Initiative Register'!E66</f>
        <v>0</v>
      </c>
      <c r="F66" s="23">
        <f>'Initiative Register'!F66</f>
        <v>0</v>
      </c>
      <c r="G66" s="23">
        <f>'Initiative Register'!G66</f>
        <v>0</v>
      </c>
      <c r="H66" s="23">
        <f>'Initiative Register'!H66</f>
        <v>0</v>
      </c>
      <c r="I66" s="23">
        <f>'Initiative Register'!I66</f>
        <v>0</v>
      </c>
      <c r="J66" s="23">
        <f>'Initiative Register'!J66</f>
        <v>0</v>
      </c>
      <c r="K66" s="23">
        <f>'Initiative Register'!K66</f>
        <v>0</v>
      </c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 t="str">
        <f t="shared" si="5"/>
        <v/>
      </c>
      <c r="Y66" s="23">
        <f ca="1">IF(A66="","",IF(H66="Manual","",IF(H66="Milestone",IF(Dashboard!$B$5&lt;J66,0,F66),IF(H66="Quarterly",F66*IF(Dashboard!$B$5&lt;3,0,IF(Dashboard!$B$5&lt;6,0.25,IF(Dashboard!$B$5&lt;9,0.5,IF(Dashboard!$B$5&lt;12,0.75,1)))),IF(Dashboard!$B$5&lt;I66,0,IF(Dashboard!$B$5&gt;=J66,F66,IF(J66=I66,F66,F66*(Dashboard!$B$5-I66+1)/(J66-I66+1))))))))</f>
        <v>0</v>
      </c>
      <c r="Z66" s="27" t="str">
        <f t="shared" si="6"/>
        <v/>
      </c>
      <c r="AA66" s="27" t="str">
        <f t="shared" ca="1" si="7"/>
        <v/>
      </c>
      <c r="AB66" s="23" t="str">
        <f t="shared" si="8"/>
        <v>Not Updated</v>
      </c>
      <c r="AC66" s="23"/>
      <c r="AD66" s="23" t="str">
        <f t="shared" si="9"/>
        <v>Not Updated</v>
      </c>
      <c r="AE66" s="23"/>
      <c r="AF66" s="23"/>
      <c r="AG66" s="23"/>
      <c r="AH66" s="23"/>
    </row>
    <row r="67" spans="1:34" ht="14.5">
      <c r="A67" s="23">
        <f>'Initiative Register'!A67</f>
        <v>0</v>
      </c>
      <c r="B67" s="23">
        <f>'Initiative Register'!B67</f>
        <v>0</v>
      </c>
      <c r="C67" s="23">
        <f>'Initiative Register'!C67</f>
        <v>0</v>
      </c>
      <c r="D67" s="23">
        <f>'Initiative Register'!D67</f>
        <v>0</v>
      </c>
      <c r="E67" s="23">
        <f>'Initiative Register'!E67</f>
        <v>0</v>
      </c>
      <c r="F67" s="23">
        <f>'Initiative Register'!F67</f>
        <v>0</v>
      </c>
      <c r="G67" s="23">
        <f>'Initiative Register'!G67</f>
        <v>0</v>
      </c>
      <c r="H67" s="23">
        <f>'Initiative Register'!H67</f>
        <v>0</v>
      </c>
      <c r="I67" s="23">
        <f>'Initiative Register'!I67</f>
        <v>0</v>
      </c>
      <c r="J67" s="23">
        <f>'Initiative Register'!J67</f>
        <v>0</v>
      </c>
      <c r="K67" s="23">
        <f>'Initiative Register'!K67</f>
        <v>0</v>
      </c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 t="str">
        <f t="shared" si="5"/>
        <v/>
      </c>
      <c r="Y67" s="23">
        <f ca="1">IF(A67="","",IF(H67="Manual","",IF(H67="Milestone",IF(Dashboard!$B$5&lt;J67,0,F67),IF(H67="Quarterly",F67*IF(Dashboard!$B$5&lt;3,0,IF(Dashboard!$B$5&lt;6,0.25,IF(Dashboard!$B$5&lt;9,0.5,IF(Dashboard!$B$5&lt;12,0.75,1)))),IF(Dashboard!$B$5&lt;I67,0,IF(Dashboard!$B$5&gt;=J67,F67,IF(J67=I67,F67,F67*(Dashboard!$B$5-I67+1)/(J67-I67+1))))))))</f>
        <v>0</v>
      </c>
      <c r="Z67" s="27" t="str">
        <f t="shared" si="6"/>
        <v/>
      </c>
      <c r="AA67" s="27" t="str">
        <f t="shared" ca="1" si="7"/>
        <v/>
      </c>
      <c r="AB67" s="23" t="str">
        <f t="shared" si="8"/>
        <v>Not Updated</v>
      </c>
      <c r="AC67" s="23"/>
      <c r="AD67" s="23" t="str">
        <f t="shared" si="9"/>
        <v>Not Updated</v>
      </c>
      <c r="AE67" s="23"/>
      <c r="AF67" s="23"/>
      <c r="AG67" s="23"/>
      <c r="AH67" s="23"/>
    </row>
    <row r="68" spans="1:34" ht="14.5">
      <c r="A68" s="23">
        <f>'Initiative Register'!A68</f>
        <v>0</v>
      </c>
      <c r="B68" s="23">
        <f>'Initiative Register'!B68</f>
        <v>0</v>
      </c>
      <c r="C68" s="23">
        <f>'Initiative Register'!C68</f>
        <v>0</v>
      </c>
      <c r="D68" s="23">
        <f>'Initiative Register'!D68</f>
        <v>0</v>
      </c>
      <c r="E68" s="23">
        <f>'Initiative Register'!E68</f>
        <v>0</v>
      </c>
      <c r="F68" s="23">
        <f>'Initiative Register'!F68</f>
        <v>0</v>
      </c>
      <c r="G68" s="23">
        <f>'Initiative Register'!G68</f>
        <v>0</v>
      </c>
      <c r="H68" s="23">
        <f>'Initiative Register'!H68</f>
        <v>0</v>
      </c>
      <c r="I68" s="23">
        <f>'Initiative Register'!I68</f>
        <v>0</v>
      </c>
      <c r="J68" s="23">
        <f>'Initiative Register'!J68</f>
        <v>0</v>
      </c>
      <c r="K68" s="23">
        <f>'Initiative Register'!K68</f>
        <v>0</v>
      </c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 t="str">
        <f t="shared" si="5"/>
        <v/>
      </c>
      <c r="Y68" s="23">
        <f ca="1">IF(A68="","",IF(H68="Manual","",IF(H68="Milestone",IF(Dashboard!$B$5&lt;J68,0,F68),IF(H68="Quarterly",F68*IF(Dashboard!$B$5&lt;3,0,IF(Dashboard!$B$5&lt;6,0.25,IF(Dashboard!$B$5&lt;9,0.5,IF(Dashboard!$B$5&lt;12,0.75,1)))),IF(Dashboard!$B$5&lt;I68,0,IF(Dashboard!$B$5&gt;=J68,F68,IF(J68=I68,F68,F68*(Dashboard!$B$5-I68+1)/(J68-I68+1))))))))</f>
        <v>0</v>
      </c>
      <c r="Z68" s="27" t="str">
        <f t="shared" si="6"/>
        <v/>
      </c>
      <c r="AA68" s="27" t="str">
        <f t="shared" ca="1" si="7"/>
        <v/>
      </c>
      <c r="AB68" s="23" t="str">
        <f t="shared" si="8"/>
        <v>Not Updated</v>
      </c>
      <c r="AC68" s="23"/>
      <c r="AD68" s="23" t="str">
        <f t="shared" si="9"/>
        <v>Not Updated</v>
      </c>
      <c r="AE68" s="23"/>
      <c r="AF68" s="23"/>
      <c r="AG68" s="23"/>
      <c r="AH68" s="23"/>
    </row>
    <row r="69" spans="1:34" ht="14.5">
      <c r="A69" s="23">
        <f>'Initiative Register'!A69</f>
        <v>0</v>
      </c>
      <c r="B69" s="23">
        <f>'Initiative Register'!B69</f>
        <v>0</v>
      </c>
      <c r="C69" s="23">
        <f>'Initiative Register'!C69</f>
        <v>0</v>
      </c>
      <c r="D69" s="23">
        <f>'Initiative Register'!D69</f>
        <v>0</v>
      </c>
      <c r="E69" s="23">
        <f>'Initiative Register'!E69</f>
        <v>0</v>
      </c>
      <c r="F69" s="23">
        <f>'Initiative Register'!F69</f>
        <v>0</v>
      </c>
      <c r="G69" s="23">
        <f>'Initiative Register'!G69</f>
        <v>0</v>
      </c>
      <c r="H69" s="23">
        <f>'Initiative Register'!H69</f>
        <v>0</v>
      </c>
      <c r="I69" s="23">
        <f>'Initiative Register'!I69</f>
        <v>0</v>
      </c>
      <c r="J69" s="23">
        <f>'Initiative Register'!J69</f>
        <v>0</v>
      </c>
      <c r="K69" s="23">
        <f>'Initiative Register'!K69</f>
        <v>0</v>
      </c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 t="str">
        <f t="shared" ref="X69:X100" si="10">IF(W69&lt;&gt;"",W69,IF(V69&lt;&gt;"",V69,IF(U69&lt;&gt;"",U69,IF(T69&lt;&gt;"",T69,IF(S69&lt;&gt;"",S69,IF(R69&lt;&gt;"",R69,IF(Q69&lt;&gt;"",Q69,IF(P69&lt;&gt;"",P69,IF(O69&lt;&gt;"",O69,IF(N69&lt;&gt;"",N69,IF(M69&lt;&gt;"",M69,IF(L69&lt;&gt;"",L69,""))))))))))))</f>
        <v/>
      </c>
      <c r="Y69" s="23">
        <f ca="1">IF(A69="","",IF(H69="Manual","",IF(H69="Milestone",IF(Dashboard!$B$5&lt;J69,0,F69),IF(H69="Quarterly",F69*IF(Dashboard!$B$5&lt;3,0,IF(Dashboard!$B$5&lt;6,0.25,IF(Dashboard!$B$5&lt;9,0.5,IF(Dashboard!$B$5&lt;12,0.75,1)))),IF(Dashboard!$B$5&lt;I69,0,IF(Dashboard!$B$5&gt;=J69,F69,IF(J69=I69,F69,F69*(Dashboard!$B$5-I69+1)/(J69-I69+1))))))))</f>
        <v>0</v>
      </c>
      <c r="Z69" s="27" t="str">
        <f t="shared" ref="Z69:Z104" si="11">IF(A69="","",IF(F69=0,"",X69/F69))</f>
        <v/>
      </c>
      <c r="AA69" s="27" t="str">
        <f t="shared" ref="AA69:AA104" ca="1" si="12">IF(A69="","",IF(Y69="","",IF(Y69=0,"",X69/Y69)))</f>
        <v/>
      </c>
      <c r="AB69" s="23" t="str">
        <f t="shared" ref="AB69:AB104" si="13">IF(A69="","",IF(X69="","Not Updated",IF(H69="Manual","Yellow",IF(Y69=0,"Green",IF(X69&gt;=Y69*0.9,"Green",IF(X69&gt;=Y69*0.75,"Yellow","Red"))))))</f>
        <v>Not Updated</v>
      </c>
      <c r="AC69" s="23"/>
      <c r="AD69" s="23" t="str">
        <f t="shared" ref="AD69:AD100" si="14">IF(A69="","",IF(AC69&lt;&gt;"",AC69,AB69))</f>
        <v>Not Updated</v>
      </c>
      <c r="AE69" s="23"/>
      <c r="AF69" s="23"/>
      <c r="AG69" s="23"/>
      <c r="AH69" s="23"/>
    </row>
    <row r="70" spans="1:34" ht="14.5">
      <c r="A70" s="23">
        <f>'Initiative Register'!A70</f>
        <v>0</v>
      </c>
      <c r="B70" s="23">
        <f>'Initiative Register'!B70</f>
        <v>0</v>
      </c>
      <c r="C70" s="23">
        <f>'Initiative Register'!C70</f>
        <v>0</v>
      </c>
      <c r="D70" s="23">
        <f>'Initiative Register'!D70</f>
        <v>0</v>
      </c>
      <c r="E70" s="23">
        <f>'Initiative Register'!E70</f>
        <v>0</v>
      </c>
      <c r="F70" s="23">
        <f>'Initiative Register'!F70</f>
        <v>0</v>
      </c>
      <c r="G70" s="23">
        <f>'Initiative Register'!G70</f>
        <v>0</v>
      </c>
      <c r="H70" s="23">
        <f>'Initiative Register'!H70</f>
        <v>0</v>
      </c>
      <c r="I70" s="23">
        <f>'Initiative Register'!I70</f>
        <v>0</v>
      </c>
      <c r="J70" s="23">
        <f>'Initiative Register'!J70</f>
        <v>0</v>
      </c>
      <c r="K70" s="23">
        <f>'Initiative Register'!K70</f>
        <v>0</v>
      </c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 t="str">
        <f t="shared" si="10"/>
        <v/>
      </c>
      <c r="Y70" s="23">
        <f ca="1">IF(A70="","",IF(H70="Manual","",IF(H70="Milestone",IF(Dashboard!$B$5&lt;J70,0,F70),IF(H70="Quarterly",F70*IF(Dashboard!$B$5&lt;3,0,IF(Dashboard!$B$5&lt;6,0.25,IF(Dashboard!$B$5&lt;9,0.5,IF(Dashboard!$B$5&lt;12,0.75,1)))),IF(Dashboard!$B$5&lt;I70,0,IF(Dashboard!$B$5&gt;=J70,F70,IF(J70=I70,F70,F70*(Dashboard!$B$5-I70+1)/(J70-I70+1))))))))</f>
        <v>0</v>
      </c>
      <c r="Z70" s="27" t="str">
        <f t="shared" si="11"/>
        <v/>
      </c>
      <c r="AA70" s="27" t="str">
        <f t="shared" ca="1" si="12"/>
        <v/>
      </c>
      <c r="AB70" s="23" t="str">
        <f t="shared" si="13"/>
        <v>Not Updated</v>
      </c>
      <c r="AC70" s="23"/>
      <c r="AD70" s="23" t="str">
        <f t="shared" si="14"/>
        <v>Not Updated</v>
      </c>
      <c r="AE70" s="23"/>
      <c r="AF70" s="23"/>
      <c r="AG70" s="23"/>
      <c r="AH70" s="23"/>
    </row>
    <row r="71" spans="1:34" ht="14.5">
      <c r="A71" s="23">
        <f>'Initiative Register'!A71</f>
        <v>0</v>
      </c>
      <c r="B71" s="23">
        <f>'Initiative Register'!B71</f>
        <v>0</v>
      </c>
      <c r="C71" s="23">
        <f>'Initiative Register'!C71</f>
        <v>0</v>
      </c>
      <c r="D71" s="23">
        <f>'Initiative Register'!D71</f>
        <v>0</v>
      </c>
      <c r="E71" s="23">
        <f>'Initiative Register'!E71</f>
        <v>0</v>
      </c>
      <c r="F71" s="23">
        <f>'Initiative Register'!F71</f>
        <v>0</v>
      </c>
      <c r="G71" s="23">
        <f>'Initiative Register'!G71</f>
        <v>0</v>
      </c>
      <c r="H71" s="23">
        <f>'Initiative Register'!H71</f>
        <v>0</v>
      </c>
      <c r="I71" s="23">
        <f>'Initiative Register'!I71</f>
        <v>0</v>
      </c>
      <c r="J71" s="23">
        <f>'Initiative Register'!J71</f>
        <v>0</v>
      </c>
      <c r="K71" s="23">
        <f>'Initiative Register'!K71</f>
        <v>0</v>
      </c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 t="str">
        <f t="shared" si="10"/>
        <v/>
      </c>
      <c r="Y71" s="23">
        <f ca="1">IF(A71="","",IF(H71="Manual","",IF(H71="Milestone",IF(Dashboard!$B$5&lt;J71,0,F71),IF(H71="Quarterly",F71*IF(Dashboard!$B$5&lt;3,0,IF(Dashboard!$B$5&lt;6,0.25,IF(Dashboard!$B$5&lt;9,0.5,IF(Dashboard!$B$5&lt;12,0.75,1)))),IF(Dashboard!$B$5&lt;I71,0,IF(Dashboard!$B$5&gt;=J71,F71,IF(J71=I71,F71,F71*(Dashboard!$B$5-I71+1)/(J71-I71+1))))))))</f>
        <v>0</v>
      </c>
      <c r="Z71" s="27" t="str">
        <f t="shared" si="11"/>
        <v/>
      </c>
      <c r="AA71" s="27" t="str">
        <f t="shared" ca="1" si="12"/>
        <v/>
      </c>
      <c r="AB71" s="23" t="str">
        <f t="shared" si="13"/>
        <v>Not Updated</v>
      </c>
      <c r="AC71" s="23"/>
      <c r="AD71" s="23" t="str">
        <f t="shared" si="14"/>
        <v>Not Updated</v>
      </c>
      <c r="AE71" s="23"/>
      <c r="AF71" s="23"/>
      <c r="AG71" s="23"/>
      <c r="AH71" s="23"/>
    </row>
    <row r="72" spans="1:34" ht="14.5">
      <c r="A72" s="23">
        <f>'Initiative Register'!A72</f>
        <v>0</v>
      </c>
      <c r="B72" s="23">
        <f>'Initiative Register'!B72</f>
        <v>0</v>
      </c>
      <c r="C72" s="23">
        <f>'Initiative Register'!C72</f>
        <v>0</v>
      </c>
      <c r="D72" s="23">
        <f>'Initiative Register'!D72</f>
        <v>0</v>
      </c>
      <c r="E72" s="23">
        <f>'Initiative Register'!E72</f>
        <v>0</v>
      </c>
      <c r="F72" s="23">
        <f>'Initiative Register'!F72</f>
        <v>0</v>
      </c>
      <c r="G72" s="23">
        <f>'Initiative Register'!G72</f>
        <v>0</v>
      </c>
      <c r="H72" s="23">
        <f>'Initiative Register'!H72</f>
        <v>0</v>
      </c>
      <c r="I72" s="23">
        <f>'Initiative Register'!I72</f>
        <v>0</v>
      </c>
      <c r="J72" s="23">
        <f>'Initiative Register'!J72</f>
        <v>0</v>
      </c>
      <c r="K72" s="23">
        <f>'Initiative Register'!K72</f>
        <v>0</v>
      </c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 t="str">
        <f t="shared" si="10"/>
        <v/>
      </c>
      <c r="Y72" s="23">
        <f ca="1">IF(A72="","",IF(H72="Manual","",IF(H72="Milestone",IF(Dashboard!$B$5&lt;J72,0,F72),IF(H72="Quarterly",F72*IF(Dashboard!$B$5&lt;3,0,IF(Dashboard!$B$5&lt;6,0.25,IF(Dashboard!$B$5&lt;9,0.5,IF(Dashboard!$B$5&lt;12,0.75,1)))),IF(Dashboard!$B$5&lt;I72,0,IF(Dashboard!$B$5&gt;=J72,F72,IF(J72=I72,F72,F72*(Dashboard!$B$5-I72+1)/(J72-I72+1))))))))</f>
        <v>0</v>
      </c>
      <c r="Z72" s="27" t="str">
        <f t="shared" si="11"/>
        <v/>
      </c>
      <c r="AA72" s="27" t="str">
        <f t="shared" ca="1" si="12"/>
        <v/>
      </c>
      <c r="AB72" s="23" t="str">
        <f t="shared" si="13"/>
        <v>Not Updated</v>
      </c>
      <c r="AC72" s="23"/>
      <c r="AD72" s="23" t="str">
        <f t="shared" si="14"/>
        <v>Not Updated</v>
      </c>
      <c r="AE72" s="23"/>
      <c r="AF72" s="23"/>
      <c r="AG72" s="23"/>
      <c r="AH72" s="23"/>
    </row>
    <row r="73" spans="1:34" ht="14.5">
      <c r="A73" s="23">
        <f>'Initiative Register'!A73</f>
        <v>0</v>
      </c>
      <c r="B73" s="23">
        <f>'Initiative Register'!B73</f>
        <v>0</v>
      </c>
      <c r="C73" s="23">
        <f>'Initiative Register'!C73</f>
        <v>0</v>
      </c>
      <c r="D73" s="23">
        <f>'Initiative Register'!D73</f>
        <v>0</v>
      </c>
      <c r="E73" s="23">
        <f>'Initiative Register'!E73</f>
        <v>0</v>
      </c>
      <c r="F73" s="23">
        <f>'Initiative Register'!F73</f>
        <v>0</v>
      </c>
      <c r="G73" s="23">
        <f>'Initiative Register'!G73</f>
        <v>0</v>
      </c>
      <c r="H73" s="23">
        <f>'Initiative Register'!H73</f>
        <v>0</v>
      </c>
      <c r="I73" s="23">
        <f>'Initiative Register'!I73</f>
        <v>0</v>
      </c>
      <c r="J73" s="23">
        <f>'Initiative Register'!J73</f>
        <v>0</v>
      </c>
      <c r="K73" s="23">
        <f>'Initiative Register'!K73</f>
        <v>0</v>
      </c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 t="str">
        <f t="shared" si="10"/>
        <v/>
      </c>
      <c r="Y73" s="23">
        <f ca="1">IF(A73="","",IF(H73="Manual","",IF(H73="Milestone",IF(Dashboard!$B$5&lt;J73,0,F73),IF(H73="Quarterly",F73*IF(Dashboard!$B$5&lt;3,0,IF(Dashboard!$B$5&lt;6,0.25,IF(Dashboard!$B$5&lt;9,0.5,IF(Dashboard!$B$5&lt;12,0.75,1)))),IF(Dashboard!$B$5&lt;I73,0,IF(Dashboard!$B$5&gt;=J73,F73,IF(J73=I73,F73,F73*(Dashboard!$B$5-I73+1)/(J73-I73+1))))))))</f>
        <v>0</v>
      </c>
      <c r="Z73" s="27" t="str">
        <f t="shared" si="11"/>
        <v/>
      </c>
      <c r="AA73" s="27" t="str">
        <f t="shared" ca="1" si="12"/>
        <v/>
      </c>
      <c r="AB73" s="23" t="str">
        <f t="shared" si="13"/>
        <v>Not Updated</v>
      </c>
      <c r="AC73" s="23"/>
      <c r="AD73" s="23" t="str">
        <f t="shared" si="14"/>
        <v>Not Updated</v>
      </c>
      <c r="AE73" s="23"/>
      <c r="AF73" s="23"/>
      <c r="AG73" s="23"/>
      <c r="AH73" s="23"/>
    </row>
    <row r="74" spans="1:34" ht="14.5">
      <c r="A74" s="23">
        <f>'Initiative Register'!A74</f>
        <v>0</v>
      </c>
      <c r="B74" s="23">
        <f>'Initiative Register'!B74</f>
        <v>0</v>
      </c>
      <c r="C74" s="23">
        <f>'Initiative Register'!C74</f>
        <v>0</v>
      </c>
      <c r="D74" s="23">
        <f>'Initiative Register'!D74</f>
        <v>0</v>
      </c>
      <c r="E74" s="23">
        <f>'Initiative Register'!E74</f>
        <v>0</v>
      </c>
      <c r="F74" s="23">
        <f>'Initiative Register'!F74</f>
        <v>0</v>
      </c>
      <c r="G74" s="23">
        <f>'Initiative Register'!G74</f>
        <v>0</v>
      </c>
      <c r="H74" s="23">
        <f>'Initiative Register'!H74</f>
        <v>0</v>
      </c>
      <c r="I74" s="23">
        <f>'Initiative Register'!I74</f>
        <v>0</v>
      </c>
      <c r="J74" s="23">
        <f>'Initiative Register'!J74</f>
        <v>0</v>
      </c>
      <c r="K74" s="23">
        <f>'Initiative Register'!K74</f>
        <v>0</v>
      </c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 t="str">
        <f t="shared" si="10"/>
        <v/>
      </c>
      <c r="Y74" s="23">
        <f ca="1">IF(A74="","",IF(H74="Manual","",IF(H74="Milestone",IF(Dashboard!$B$5&lt;J74,0,F74),IF(H74="Quarterly",F74*IF(Dashboard!$B$5&lt;3,0,IF(Dashboard!$B$5&lt;6,0.25,IF(Dashboard!$B$5&lt;9,0.5,IF(Dashboard!$B$5&lt;12,0.75,1)))),IF(Dashboard!$B$5&lt;I74,0,IF(Dashboard!$B$5&gt;=J74,F74,IF(J74=I74,F74,F74*(Dashboard!$B$5-I74+1)/(J74-I74+1))))))))</f>
        <v>0</v>
      </c>
      <c r="Z74" s="27" t="str">
        <f t="shared" si="11"/>
        <v/>
      </c>
      <c r="AA74" s="27" t="str">
        <f t="shared" ca="1" si="12"/>
        <v/>
      </c>
      <c r="AB74" s="23" t="str">
        <f t="shared" si="13"/>
        <v>Not Updated</v>
      </c>
      <c r="AC74" s="23"/>
      <c r="AD74" s="23" t="str">
        <f t="shared" si="14"/>
        <v>Not Updated</v>
      </c>
      <c r="AE74" s="23"/>
      <c r="AF74" s="23"/>
      <c r="AG74" s="23"/>
      <c r="AH74" s="23"/>
    </row>
    <row r="75" spans="1:34" ht="14.5">
      <c r="A75" s="23">
        <f>'Initiative Register'!A75</f>
        <v>0</v>
      </c>
      <c r="B75" s="23">
        <f>'Initiative Register'!B75</f>
        <v>0</v>
      </c>
      <c r="C75" s="23">
        <f>'Initiative Register'!C75</f>
        <v>0</v>
      </c>
      <c r="D75" s="23">
        <f>'Initiative Register'!D75</f>
        <v>0</v>
      </c>
      <c r="E75" s="23">
        <f>'Initiative Register'!E75</f>
        <v>0</v>
      </c>
      <c r="F75" s="23">
        <f>'Initiative Register'!F75</f>
        <v>0</v>
      </c>
      <c r="G75" s="23">
        <f>'Initiative Register'!G75</f>
        <v>0</v>
      </c>
      <c r="H75" s="23">
        <f>'Initiative Register'!H75</f>
        <v>0</v>
      </c>
      <c r="I75" s="23">
        <f>'Initiative Register'!I75</f>
        <v>0</v>
      </c>
      <c r="J75" s="23">
        <f>'Initiative Register'!J75</f>
        <v>0</v>
      </c>
      <c r="K75" s="23">
        <f>'Initiative Register'!K75</f>
        <v>0</v>
      </c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 t="str">
        <f t="shared" si="10"/>
        <v/>
      </c>
      <c r="Y75" s="23">
        <f ca="1">IF(A75="","",IF(H75="Manual","",IF(H75="Milestone",IF(Dashboard!$B$5&lt;J75,0,F75),IF(H75="Quarterly",F75*IF(Dashboard!$B$5&lt;3,0,IF(Dashboard!$B$5&lt;6,0.25,IF(Dashboard!$B$5&lt;9,0.5,IF(Dashboard!$B$5&lt;12,0.75,1)))),IF(Dashboard!$B$5&lt;I75,0,IF(Dashboard!$B$5&gt;=J75,F75,IF(J75=I75,F75,F75*(Dashboard!$B$5-I75+1)/(J75-I75+1))))))))</f>
        <v>0</v>
      </c>
      <c r="Z75" s="27" t="str">
        <f t="shared" si="11"/>
        <v/>
      </c>
      <c r="AA75" s="27" t="str">
        <f t="shared" ca="1" si="12"/>
        <v/>
      </c>
      <c r="AB75" s="23" t="str">
        <f t="shared" si="13"/>
        <v>Not Updated</v>
      </c>
      <c r="AC75" s="23"/>
      <c r="AD75" s="23" t="str">
        <f t="shared" si="14"/>
        <v>Not Updated</v>
      </c>
      <c r="AE75" s="23"/>
      <c r="AF75" s="23"/>
      <c r="AG75" s="23"/>
      <c r="AH75" s="23"/>
    </row>
    <row r="76" spans="1:34" ht="14.5">
      <c r="A76" s="23">
        <f>'Initiative Register'!A76</f>
        <v>0</v>
      </c>
      <c r="B76" s="23">
        <f>'Initiative Register'!B76</f>
        <v>0</v>
      </c>
      <c r="C76" s="23">
        <f>'Initiative Register'!C76</f>
        <v>0</v>
      </c>
      <c r="D76" s="23">
        <f>'Initiative Register'!D76</f>
        <v>0</v>
      </c>
      <c r="E76" s="23">
        <f>'Initiative Register'!E76</f>
        <v>0</v>
      </c>
      <c r="F76" s="23">
        <f>'Initiative Register'!F76</f>
        <v>0</v>
      </c>
      <c r="G76" s="23">
        <f>'Initiative Register'!G76</f>
        <v>0</v>
      </c>
      <c r="H76" s="23">
        <f>'Initiative Register'!H76</f>
        <v>0</v>
      </c>
      <c r="I76" s="23">
        <f>'Initiative Register'!I76</f>
        <v>0</v>
      </c>
      <c r="J76" s="23">
        <f>'Initiative Register'!J76</f>
        <v>0</v>
      </c>
      <c r="K76" s="23">
        <f>'Initiative Register'!K76</f>
        <v>0</v>
      </c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 t="str">
        <f t="shared" si="10"/>
        <v/>
      </c>
      <c r="Y76" s="23">
        <f ca="1">IF(A76="","",IF(H76="Manual","",IF(H76="Milestone",IF(Dashboard!$B$5&lt;J76,0,F76),IF(H76="Quarterly",F76*IF(Dashboard!$B$5&lt;3,0,IF(Dashboard!$B$5&lt;6,0.25,IF(Dashboard!$B$5&lt;9,0.5,IF(Dashboard!$B$5&lt;12,0.75,1)))),IF(Dashboard!$B$5&lt;I76,0,IF(Dashboard!$B$5&gt;=J76,F76,IF(J76=I76,F76,F76*(Dashboard!$B$5-I76+1)/(J76-I76+1))))))))</f>
        <v>0</v>
      </c>
      <c r="Z76" s="27" t="str">
        <f t="shared" si="11"/>
        <v/>
      </c>
      <c r="AA76" s="27" t="str">
        <f t="shared" ca="1" si="12"/>
        <v/>
      </c>
      <c r="AB76" s="23" t="str">
        <f t="shared" si="13"/>
        <v>Not Updated</v>
      </c>
      <c r="AC76" s="23"/>
      <c r="AD76" s="23" t="str">
        <f t="shared" si="14"/>
        <v>Not Updated</v>
      </c>
      <c r="AE76" s="23"/>
      <c r="AF76" s="23"/>
      <c r="AG76" s="23"/>
      <c r="AH76" s="23"/>
    </row>
    <row r="77" spans="1:34" ht="14.5">
      <c r="A77" s="23">
        <f>'Initiative Register'!A77</f>
        <v>0</v>
      </c>
      <c r="B77" s="23">
        <f>'Initiative Register'!B77</f>
        <v>0</v>
      </c>
      <c r="C77" s="23">
        <f>'Initiative Register'!C77</f>
        <v>0</v>
      </c>
      <c r="D77" s="23">
        <f>'Initiative Register'!D77</f>
        <v>0</v>
      </c>
      <c r="E77" s="23">
        <f>'Initiative Register'!E77</f>
        <v>0</v>
      </c>
      <c r="F77" s="23">
        <f>'Initiative Register'!F77</f>
        <v>0</v>
      </c>
      <c r="G77" s="23">
        <f>'Initiative Register'!G77</f>
        <v>0</v>
      </c>
      <c r="H77" s="23">
        <f>'Initiative Register'!H77</f>
        <v>0</v>
      </c>
      <c r="I77" s="23">
        <f>'Initiative Register'!I77</f>
        <v>0</v>
      </c>
      <c r="J77" s="23">
        <f>'Initiative Register'!J77</f>
        <v>0</v>
      </c>
      <c r="K77" s="23">
        <f>'Initiative Register'!K77</f>
        <v>0</v>
      </c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 t="str">
        <f t="shared" si="10"/>
        <v/>
      </c>
      <c r="Y77" s="23">
        <f ca="1">IF(A77="","",IF(H77="Manual","",IF(H77="Milestone",IF(Dashboard!$B$5&lt;J77,0,F77),IF(H77="Quarterly",F77*IF(Dashboard!$B$5&lt;3,0,IF(Dashboard!$B$5&lt;6,0.25,IF(Dashboard!$B$5&lt;9,0.5,IF(Dashboard!$B$5&lt;12,0.75,1)))),IF(Dashboard!$B$5&lt;I77,0,IF(Dashboard!$B$5&gt;=J77,F77,IF(J77=I77,F77,F77*(Dashboard!$B$5-I77+1)/(J77-I77+1))))))))</f>
        <v>0</v>
      </c>
      <c r="Z77" s="27" t="str">
        <f t="shared" si="11"/>
        <v/>
      </c>
      <c r="AA77" s="27" t="str">
        <f t="shared" ca="1" si="12"/>
        <v/>
      </c>
      <c r="AB77" s="23" t="str">
        <f t="shared" si="13"/>
        <v>Not Updated</v>
      </c>
      <c r="AC77" s="23"/>
      <c r="AD77" s="23" t="str">
        <f t="shared" si="14"/>
        <v>Not Updated</v>
      </c>
      <c r="AE77" s="23"/>
      <c r="AF77" s="23"/>
      <c r="AG77" s="23"/>
      <c r="AH77" s="23"/>
    </row>
    <row r="78" spans="1:34" ht="14.5">
      <c r="A78" s="23">
        <f>'Initiative Register'!A78</f>
        <v>0</v>
      </c>
      <c r="B78" s="23">
        <f>'Initiative Register'!B78</f>
        <v>0</v>
      </c>
      <c r="C78" s="23">
        <f>'Initiative Register'!C78</f>
        <v>0</v>
      </c>
      <c r="D78" s="23">
        <f>'Initiative Register'!D78</f>
        <v>0</v>
      </c>
      <c r="E78" s="23">
        <f>'Initiative Register'!E78</f>
        <v>0</v>
      </c>
      <c r="F78" s="23">
        <f>'Initiative Register'!F78</f>
        <v>0</v>
      </c>
      <c r="G78" s="23">
        <f>'Initiative Register'!G78</f>
        <v>0</v>
      </c>
      <c r="H78" s="23">
        <f>'Initiative Register'!H78</f>
        <v>0</v>
      </c>
      <c r="I78" s="23">
        <f>'Initiative Register'!I78</f>
        <v>0</v>
      </c>
      <c r="J78" s="23">
        <f>'Initiative Register'!J78</f>
        <v>0</v>
      </c>
      <c r="K78" s="23">
        <f>'Initiative Register'!K78</f>
        <v>0</v>
      </c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 t="str">
        <f t="shared" si="10"/>
        <v/>
      </c>
      <c r="Y78" s="23">
        <f ca="1">IF(A78="","",IF(H78="Manual","",IF(H78="Milestone",IF(Dashboard!$B$5&lt;J78,0,F78),IF(H78="Quarterly",F78*IF(Dashboard!$B$5&lt;3,0,IF(Dashboard!$B$5&lt;6,0.25,IF(Dashboard!$B$5&lt;9,0.5,IF(Dashboard!$B$5&lt;12,0.75,1)))),IF(Dashboard!$B$5&lt;I78,0,IF(Dashboard!$B$5&gt;=J78,F78,IF(J78=I78,F78,F78*(Dashboard!$B$5-I78+1)/(J78-I78+1))))))))</f>
        <v>0</v>
      </c>
      <c r="Z78" s="27" t="str">
        <f t="shared" si="11"/>
        <v/>
      </c>
      <c r="AA78" s="27" t="str">
        <f t="shared" ca="1" si="12"/>
        <v/>
      </c>
      <c r="AB78" s="23" t="str">
        <f t="shared" si="13"/>
        <v>Not Updated</v>
      </c>
      <c r="AC78" s="23"/>
      <c r="AD78" s="23" t="str">
        <f t="shared" si="14"/>
        <v>Not Updated</v>
      </c>
      <c r="AE78" s="23"/>
      <c r="AF78" s="23"/>
      <c r="AG78" s="23"/>
      <c r="AH78" s="23"/>
    </row>
    <row r="79" spans="1:34" ht="14.5">
      <c r="A79" s="23">
        <f>'Initiative Register'!A79</f>
        <v>0</v>
      </c>
      <c r="B79" s="23">
        <f>'Initiative Register'!B79</f>
        <v>0</v>
      </c>
      <c r="C79" s="23">
        <f>'Initiative Register'!C79</f>
        <v>0</v>
      </c>
      <c r="D79" s="23">
        <f>'Initiative Register'!D79</f>
        <v>0</v>
      </c>
      <c r="E79" s="23">
        <f>'Initiative Register'!E79</f>
        <v>0</v>
      </c>
      <c r="F79" s="23">
        <f>'Initiative Register'!F79</f>
        <v>0</v>
      </c>
      <c r="G79" s="23">
        <f>'Initiative Register'!G79</f>
        <v>0</v>
      </c>
      <c r="H79" s="23">
        <f>'Initiative Register'!H79</f>
        <v>0</v>
      </c>
      <c r="I79" s="23">
        <f>'Initiative Register'!I79</f>
        <v>0</v>
      </c>
      <c r="J79" s="23">
        <f>'Initiative Register'!J79</f>
        <v>0</v>
      </c>
      <c r="K79" s="23">
        <f>'Initiative Register'!K79</f>
        <v>0</v>
      </c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 t="str">
        <f t="shared" si="10"/>
        <v/>
      </c>
      <c r="Y79" s="23">
        <f ca="1">IF(A79="","",IF(H79="Manual","",IF(H79="Milestone",IF(Dashboard!$B$5&lt;J79,0,F79),IF(H79="Quarterly",F79*IF(Dashboard!$B$5&lt;3,0,IF(Dashboard!$B$5&lt;6,0.25,IF(Dashboard!$B$5&lt;9,0.5,IF(Dashboard!$B$5&lt;12,0.75,1)))),IF(Dashboard!$B$5&lt;I79,0,IF(Dashboard!$B$5&gt;=J79,F79,IF(J79=I79,F79,F79*(Dashboard!$B$5-I79+1)/(J79-I79+1))))))))</f>
        <v>0</v>
      </c>
      <c r="Z79" s="27" t="str">
        <f t="shared" si="11"/>
        <v/>
      </c>
      <c r="AA79" s="27" t="str">
        <f t="shared" ca="1" si="12"/>
        <v/>
      </c>
      <c r="AB79" s="23" t="str">
        <f t="shared" si="13"/>
        <v>Not Updated</v>
      </c>
      <c r="AC79" s="23"/>
      <c r="AD79" s="23" t="str">
        <f t="shared" si="14"/>
        <v>Not Updated</v>
      </c>
      <c r="AE79" s="23"/>
      <c r="AF79" s="23"/>
      <c r="AG79" s="23"/>
      <c r="AH79" s="23"/>
    </row>
    <row r="80" spans="1:34" ht="14.5">
      <c r="A80" s="23">
        <f>'Initiative Register'!A80</f>
        <v>0</v>
      </c>
      <c r="B80" s="23">
        <f>'Initiative Register'!B80</f>
        <v>0</v>
      </c>
      <c r="C80" s="23">
        <f>'Initiative Register'!C80</f>
        <v>0</v>
      </c>
      <c r="D80" s="23">
        <f>'Initiative Register'!D80</f>
        <v>0</v>
      </c>
      <c r="E80" s="23">
        <f>'Initiative Register'!E80</f>
        <v>0</v>
      </c>
      <c r="F80" s="23">
        <f>'Initiative Register'!F80</f>
        <v>0</v>
      </c>
      <c r="G80" s="23">
        <f>'Initiative Register'!G80</f>
        <v>0</v>
      </c>
      <c r="H80" s="23">
        <f>'Initiative Register'!H80</f>
        <v>0</v>
      </c>
      <c r="I80" s="23">
        <f>'Initiative Register'!I80</f>
        <v>0</v>
      </c>
      <c r="J80" s="23">
        <f>'Initiative Register'!J80</f>
        <v>0</v>
      </c>
      <c r="K80" s="23">
        <f>'Initiative Register'!K80</f>
        <v>0</v>
      </c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 t="str">
        <f t="shared" si="10"/>
        <v/>
      </c>
      <c r="Y80" s="23">
        <f ca="1">IF(A80="","",IF(H80="Manual","",IF(H80="Milestone",IF(Dashboard!$B$5&lt;J80,0,F80),IF(H80="Quarterly",F80*IF(Dashboard!$B$5&lt;3,0,IF(Dashboard!$B$5&lt;6,0.25,IF(Dashboard!$B$5&lt;9,0.5,IF(Dashboard!$B$5&lt;12,0.75,1)))),IF(Dashboard!$B$5&lt;I80,0,IF(Dashboard!$B$5&gt;=J80,F80,IF(J80=I80,F80,F80*(Dashboard!$B$5-I80+1)/(J80-I80+1))))))))</f>
        <v>0</v>
      </c>
      <c r="Z80" s="27" t="str">
        <f t="shared" si="11"/>
        <v/>
      </c>
      <c r="AA80" s="27" t="str">
        <f t="shared" ca="1" si="12"/>
        <v/>
      </c>
      <c r="AB80" s="23" t="str">
        <f t="shared" si="13"/>
        <v>Not Updated</v>
      </c>
      <c r="AC80" s="23"/>
      <c r="AD80" s="23" t="str">
        <f t="shared" si="14"/>
        <v>Not Updated</v>
      </c>
      <c r="AE80" s="23"/>
      <c r="AF80" s="23"/>
      <c r="AG80" s="23"/>
      <c r="AH80" s="23"/>
    </row>
    <row r="81" spans="1:34" ht="14.5">
      <c r="A81" s="23">
        <f>'Initiative Register'!A81</f>
        <v>0</v>
      </c>
      <c r="B81" s="23">
        <f>'Initiative Register'!B81</f>
        <v>0</v>
      </c>
      <c r="C81" s="23">
        <f>'Initiative Register'!C81</f>
        <v>0</v>
      </c>
      <c r="D81" s="23">
        <f>'Initiative Register'!D81</f>
        <v>0</v>
      </c>
      <c r="E81" s="23">
        <f>'Initiative Register'!E81</f>
        <v>0</v>
      </c>
      <c r="F81" s="23">
        <f>'Initiative Register'!F81</f>
        <v>0</v>
      </c>
      <c r="G81" s="23">
        <f>'Initiative Register'!G81</f>
        <v>0</v>
      </c>
      <c r="H81" s="23">
        <f>'Initiative Register'!H81</f>
        <v>0</v>
      </c>
      <c r="I81" s="23">
        <f>'Initiative Register'!I81</f>
        <v>0</v>
      </c>
      <c r="J81" s="23">
        <f>'Initiative Register'!J81</f>
        <v>0</v>
      </c>
      <c r="K81" s="23">
        <f>'Initiative Register'!K81</f>
        <v>0</v>
      </c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 t="str">
        <f t="shared" si="10"/>
        <v/>
      </c>
      <c r="Y81" s="23">
        <f ca="1">IF(A81="","",IF(H81="Manual","",IF(H81="Milestone",IF(Dashboard!$B$5&lt;J81,0,F81),IF(H81="Quarterly",F81*IF(Dashboard!$B$5&lt;3,0,IF(Dashboard!$B$5&lt;6,0.25,IF(Dashboard!$B$5&lt;9,0.5,IF(Dashboard!$B$5&lt;12,0.75,1)))),IF(Dashboard!$B$5&lt;I81,0,IF(Dashboard!$B$5&gt;=J81,F81,IF(J81=I81,F81,F81*(Dashboard!$B$5-I81+1)/(J81-I81+1))))))))</f>
        <v>0</v>
      </c>
      <c r="Z81" s="27" t="str">
        <f t="shared" si="11"/>
        <v/>
      </c>
      <c r="AA81" s="27" t="str">
        <f t="shared" ca="1" si="12"/>
        <v/>
      </c>
      <c r="AB81" s="23" t="str">
        <f t="shared" si="13"/>
        <v>Not Updated</v>
      </c>
      <c r="AC81" s="23"/>
      <c r="AD81" s="23" t="str">
        <f t="shared" si="14"/>
        <v>Not Updated</v>
      </c>
      <c r="AE81" s="23"/>
      <c r="AF81" s="23"/>
      <c r="AG81" s="23"/>
      <c r="AH81" s="23"/>
    </row>
    <row r="82" spans="1:34" ht="14.5">
      <c r="A82" s="23">
        <f>'Initiative Register'!A82</f>
        <v>0</v>
      </c>
      <c r="B82" s="23">
        <f>'Initiative Register'!B82</f>
        <v>0</v>
      </c>
      <c r="C82" s="23">
        <f>'Initiative Register'!C82</f>
        <v>0</v>
      </c>
      <c r="D82" s="23">
        <f>'Initiative Register'!D82</f>
        <v>0</v>
      </c>
      <c r="E82" s="23">
        <f>'Initiative Register'!E82</f>
        <v>0</v>
      </c>
      <c r="F82" s="23">
        <f>'Initiative Register'!F82</f>
        <v>0</v>
      </c>
      <c r="G82" s="23">
        <f>'Initiative Register'!G82</f>
        <v>0</v>
      </c>
      <c r="H82" s="23">
        <f>'Initiative Register'!H82</f>
        <v>0</v>
      </c>
      <c r="I82" s="23">
        <f>'Initiative Register'!I82</f>
        <v>0</v>
      </c>
      <c r="J82" s="23">
        <f>'Initiative Register'!J82</f>
        <v>0</v>
      </c>
      <c r="K82" s="23">
        <f>'Initiative Register'!K82</f>
        <v>0</v>
      </c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 t="str">
        <f t="shared" si="10"/>
        <v/>
      </c>
      <c r="Y82" s="23">
        <f ca="1">IF(A82="","",IF(H82="Manual","",IF(H82="Milestone",IF(Dashboard!$B$5&lt;J82,0,F82),IF(H82="Quarterly",F82*IF(Dashboard!$B$5&lt;3,0,IF(Dashboard!$B$5&lt;6,0.25,IF(Dashboard!$B$5&lt;9,0.5,IF(Dashboard!$B$5&lt;12,0.75,1)))),IF(Dashboard!$B$5&lt;I82,0,IF(Dashboard!$B$5&gt;=J82,F82,IF(J82=I82,F82,F82*(Dashboard!$B$5-I82+1)/(J82-I82+1))))))))</f>
        <v>0</v>
      </c>
      <c r="Z82" s="27" t="str">
        <f t="shared" si="11"/>
        <v/>
      </c>
      <c r="AA82" s="27" t="str">
        <f t="shared" ca="1" si="12"/>
        <v/>
      </c>
      <c r="AB82" s="23" t="str">
        <f t="shared" si="13"/>
        <v>Not Updated</v>
      </c>
      <c r="AC82" s="23"/>
      <c r="AD82" s="23" t="str">
        <f t="shared" si="14"/>
        <v>Not Updated</v>
      </c>
      <c r="AE82" s="23"/>
      <c r="AF82" s="23"/>
      <c r="AG82" s="23"/>
      <c r="AH82" s="23"/>
    </row>
    <row r="83" spans="1:34" ht="14.5">
      <c r="A83" s="23">
        <f>'Initiative Register'!A83</f>
        <v>0</v>
      </c>
      <c r="B83" s="23">
        <f>'Initiative Register'!B83</f>
        <v>0</v>
      </c>
      <c r="C83" s="23">
        <f>'Initiative Register'!C83</f>
        <v>0</v>
      </c>
      <c r="D83" s="23">
        <f>'Initiative Register'!D83</f>
        <v>0</v>
      </c>
      <c r="E83" s="23">
        <f>'Initiative Register'!E83</f>
        <v>0</v>
      </c>
      <c r="F83" s="23">
        <f>'Initiative Register'!F83</f>
        <v>0</v>
      </c>
      <c r="G83" s="23">
        <f>'Initiative Register'!G83</f>
        <v>0</v>
      </c>
      <c r="H83" s="23">
        <f>'Initiative Register'!H83</f>
        <v>0</v>
      </c>
      <c r="I83" s="23">
        <f>'Initiative Register'!I83</f>
        <v>0</v>
      </c>
      <c r="J83" s="23">
        <f>'Initiative Register'!J83</f>
        <v>0</v>
      </c>
      <c r="K83" s="23">
        <f>'Initiative Register'!K83</f>
        <v>0</v>
      </c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 t="str">
        <f t="shared" si="10"/>
        <v/>
      </c>
      <c r="Y83" s="23">
        <f ca="1">IF(A83="","",IF(H83="Manual","",IF(H83="Milestone",IF(Dashboard!$B$5&lt;J83,0,F83),IF(H83="Quarterly",F83*IF(Dashboard!$B$5&lt;3,0,IF(Dashboard!$B$5&lt;6,0.25,IF(Dashboard!$B$5&lt;9,0.5,IF(Dashboard!$B$5&lt;12,0.75,1)))),IF(Dashboard!$B$5&lt;I83,0,IF(Dashboard!$B$5&gt;=J83,F83,IF(J83=I83,F83,F83*(Dashboard!$B$5-I83+1)/(J83-I83+1))))))))</f>
        <v>0</v>
      </c>
      <c r="Z83" s="27" t="str">
        <f t="shared" si="11"/>
        <v/>
      </c>
      <c r="AA83" s="27" t="str">
        <f t="shared" ca="1" si="12"/>
        <v/>
      </c>
      <c r="AB83" s="23" t="str">
        <f t="shared" si="13"/>
        <v>Not Updated</v>
      </c>
      <c r="AC83" s="23"/>
      <c r="AD83" s="23" t="str">
        <f t="shared" si="14"/>
        <v>Not Updated</v>
      </c>
      <c r="AE83" s="23"/>
      <c r="AF83" s="23"/>
      <c r="AG83" s="23"/>
      <c r="AH83" s="23"/>
    </row>
    <row r="84" spans="1:34" ht="14.5">
      <c r="A84" s="23">
        <f>'Initiative Register'!A84</f>
        <v>0</v>
      </c>
      <c r="B84" s="23">
        <f>'Initiative Register'!B84</f>
        <v>0</v>
      </c>
      <c r="C84" s="23">
        <f>'Initiative Register'!C84</f>
        <v>0</v>
      </c>
      <c r="D84" s="23">
        <f>'Initiative Register'!D84</f>
        <v>0</v>
      </c>
      <c r="E84" s="23">
        <f>'Initiative Register'!E84</f>
        <v>0</v>
      </c>
      <c r="F84" s="23">
        <f>'Initiative Register'!F84</f>
        <v>0</v>
      </c>
      <c r="G84" s="23">
        <f>'Initiative Register'!G84</f>
        <v>0</v>
      </c>
      <c r="H84" s="23">
        <f>'Initiative Register'!H84</f>
        <v>0</v>
      </c>
      <c r="I84" s="23">
        <f>'Initiative Register'!I84</f>
        <v>0</v>
      </c>
      <c r="J84" s="23">
        <f>'Initiative Register'!J84</f>
        <v>0</v>
      </c>
      <c r="K84" s="23">
        <f>'Initiative Register'!K84</f>
        <v>0</v>
      </c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 t="str">
        <f t="shared" si="10"/>
        <v/>
      </c>
      <c r="Y84" s="23">
        <f ca="1">IF(A84="","",IF(H84="Manual","",IF(H84="Milestone",IF(Dashboard!$B$5&lt;J84,0,F84),IF(H84="Quarterly",F84*IF(Dashboard!$B$5&lt;3,0,IF(Dashboard!$B$5&lt;6,0.25,IF(Dashboard!$B$5&lt;9,0.5,IF(Dashboard!$B$5&lt;12,0.75,1)))),IF(Dashboard!$B$5&lt;I84,0,IF(Dashboard!$B$5&gt;=J84,F84,IF(J84=I84,F84,F84*(Dashboard!$B$5-I84+1)/(J84-I84+1))))))))</f>
        <v>0</v>
      </c>
      <c r="Z84" s="27" t="str">
        <f t="shared" si="11"/>
        <v/>
      </c>
      <c r="AA84" s="27" t="str">
        <f t="shared" ca="1" si="12"/>
        <v/>
      </c>
      <c r="AB84" s="23" t="str">
        <f t="shared" si="13"/>
        <v>Not Updated</v>
      </c>
      <c r="AC84" s="23"/>
      <c r="AD84" s="23" t="str">
        <f t="shared" si="14"/>
        <v>Not Updated</v>
      </c>
      <c r="AE84" s="23"/>
      <c r="AF84" s="23"/>
      <c r="AG84" s="23"/>
      <c r="AH84" s="23"/>
    </row>
    <row r="85" spans="1:34" ht="14.5">
      <c r="A85" s="23">
        <f>'Initiative Register'!A85</f>
        <v>0</v>
      </c>
      <c r="B85" s="23">
        <f>'Initiative Register'!B85</f>
        <v>0</v>
      </c>
      <c r="C85" s="23">
        <f>'Initiative Register'!C85</f>
        <v>0</v>
      </c>
      <c r="D85" s="23">
        <f>'Initiative Register'!D85</f>
        <v>0</v>
      </c>
      <c r="E85" s="23">
        <f>'Initiative Register'!E85</f>
        <v>0</v>
      </c>
      <c r="F85" s="23">
        <f>'Initiative Register'!F85</f>
        <v>0</v>
      </c>
      <c r="G85" s="23">
        <f>'Initiative Register'!G85</f>
        <v>0</v>
      </c>
      <c r="H85" s="23">
        <f>'Initiative Register'!H85</f>
        <v>0</v>
      </c>
      <c r="I85" s="23">
        <f>'Initiative Register'!I85</f>
        <v>0</v>
      </c>
      <c r="J85" s="23">
        <f>'Initiative Register'!J85</f>
        <v>0</v>
      </c>
      <c r="K85" s="23">
        <f>'Initiative Register'!K85</f>
        <v>0</v>
      </c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 t="str">
        <f t="shared" si="10"/>
        <v/>
      </c>
      <c r="Y85" s="23">
        <f ca="1">IF(A85="","",IF(H85="Manual","",IF(H85="Milestone",IF(Dashboard!$B$5&lt;J85,0,F85),IF(H85="Quarterly",F85*IF(Dashboard!$B$5&lt;3,0,IF(Dashboard!$B$5&lt;6,0.25,IF(Dashboard!$B$5&lt;9,0.5,IF(Dashboard!$B$5&lt;12,0.75,1)))),IF(Dashboard!$B$5&lt;I85,0,IF(Dashboard!$B$5&gt;=J85,F85,IF(J85=I85,F85,F85*(Dashboard!$B$5-I85+1)/(J85-I85+1))))))))</f>
        <v>0</v>
      </c>
      <c r="Z85" s="27" t="str">
        <f t="shared" si="11"/>
        <v/>
      </c>
      <c r="AA85" s="27" t="str">
        <f t="shared" ca="1" si="12"/>
        <v/>
      </c>
      <c r="AB85" s="23" t="str">
        <f t="shared" si="13"/>
        <v>Not Updated</v>
      </c>
      <c r="AC85" s="23"/>
      <c r="AD85" s="23" t="str">
        <f t="shared" si="14"/>
        <v>Not Updated</v>
      </c>
      <c r="AE85" s="23"/>
      <c r="AF85" s="23"/>
      <c r="AG85" s="23"/>
      <c r="AH85" s="23"/>
    </row>
    <row r="86" spans="1:34" ht="14.5">
      <c r="A86" s="23">
        <f>'Initiative Register'!A86</f>
        <v>0</v>
      </c>
      <c r="B86" s="23">
        <f>'Initiative Register'!B86</f>
        <v>0</v>
      </c>
      <c r="C86" s="23">
        <f>'Initiative Register'!C86</f>
        <v>0</v>
      </c>
      <c r="D86" s="23">
        <f>'Initiative Register'!D86</f>
        <v>0</v>
      </c>
      <c r="E86" s="23">
        <f>'Initiative Register'!E86</f>
        <v>0</v>
      </c>
      <c r="F86" s="23">
        <f>'Initiative Register'!F86</f>
        <v>0</v>
      </c>
      <c r="G86" s="23">
        <f>'Initiative Register'!G86</f>
        <v>0</v>
      </c>
      <c r="H86" s="23">
        <f>'Initiative Register'!H86</f>
        <v>0</v>
      </c>
      <c r="I86" s="23">
        <f>'Initiative Register'!I86</f>
        <v>0</v>
      </c>
      <c r="J86" s="23">
        <f>'Initiative Register'!J86</f>
        <v>0</v>
      </c>
      <c r="K86" s="23">
        <f>'Initiative Register'!K86</f>
        <v>0</v>
      </c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 t="str">
        <f t="shared" si="10"/>
        <v/>
      </c>
      <c r="Y86" s="23">
        <f ca="1">IF(A86="","",IF(H86="Manual","",IF(H86="Milestone",IF(Dashboard!$B$5&lt;J86,0,F86),IF(H86="Quarterly",F86*IF(Dashboard!$B$5&lt;3,0,IF(Dashboard!$B$5&lt;6,0.25,IF(Dashboard!$B$5&lt;9,0.5,IF(Dashboard!$B$5&lt;12,0.75,1)))),IF(Dashboard!$B$5&lt;I86,0,IF(Dashboard!$B$5&gt;=J86,F86,IF(J86=I86,F86,F86*(Dashboard!$B$5-I86+1)/(J86-I86+1))))))))</f>
        <v>0</v>
      </c>
      <c r="Z86" s="27" t="str">
        <f t="shared" si="11"/>
        <v/>
      </c>
      <c r="AA86" s="27" t="str">
        <f t="shared" ca="1" si="12"/>
        <v/>
      </c>
      <c r="AB86" s="23" t="str">
        <f t="shared" si="13"/>
        <v>Not Updated</v>
      </c>
      <c r="AC86" s="23"/>
      <c r="AD86" s="23" t="str">
        <f t="shared" si="14"/>
        <v>Not Updated</v>
      </c>
      <c r="AE86" s="23"/>
      <c r="AF86" s="23"/>
      <c r="AG86" s="23"/>
      <c r="AH86" s="23"/>
    </row>
    <row r="87" spans="1:34" ht="14.5">
      <c r="A87" s="23">
        <f>'Initiative Register'!A87</f>
        <v>0</v>
      </c>
      <c r="B87" s="23">
        <f>'Initiative Register'!B87</f>
        <v>0</v>
      </c>
      <c r="C87" s="23">
        <f>'Initiative Register'!C87</f>
        <v>0</v>
      </c>
      <c r="D87" s="23">
        <f>'Initiative Register'!D87</f>
        <v>0</v>
      </c>
      <c r="E87" s="23">
        <f>'Initiative Register'!E87</f>
        <v>0</v>
      </c>
      <c r="F87" s="23">
        <f>'Initiative Register'!F87</f>
        <v>0</v>
      </c>
      <c r="G87" s="23">
        <f>'Initiative Register'!G87</f>
        <v>0</v>
      </c>
      <c r="H87" s="23">
        <f>'Initiative Register'!H87</f>
        <v>0</v>
      </c>
      <c r="I87" s="23">
        <f>'Initiative Register'!I87</f>
        <v>0</v>
      </c>
      <c r="J87" s="23">
        <f>'Initiative Register'!J87</f>
        <v>0</v>
      </c>
      <c r="K87" s="23">
        <f>'Initiative Register'!K87</f>
        <v>0</v>
      </c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 t="str">
        <f t="shared" si="10"/>
        <v/>
      </c>
      <c r="Y87" s="23">
        <f ca="1">IF(A87="","",IF(H87="Manual","",IF(H87="Milestone",IF(Dashboard!$B$5&lt;J87,0,F87),IF(H87="Quarterly",F87*IF(Dashboard!$B$5&lt;3,0,IF(Dashboard!$B$5&lt;6,0.25,IF(Dashboard!$B$5&lt;9,0.5,IF(Dashboard!$B$5&lt;12,0.75,1)))),IF(Dashboard!$B$5&lt;I87,0,IF(Dashboard!$B$5&gt;=J87,F87,IF(J87=I87,F87,F87*(Dashboard!$B$5-I87+1)/(J87-I87+1))))))))</f>
        <v>0</v>
      </c>
      <c r="Z87" s="27" t="str">
        <f t="shared" si="11"/>
        <v/>
      </c>
      <c r="AA87" s="27" t="str">
        <f t="shared" ca="1" si="12"/>
        <v/>
      </c>
      <c r="AB87" s="23" t="str">
        <f t="shared" si="13"/>
        <v>Not Updated</v>
      </c>
      <c r="AC87" s="23"/>
      <c r="AD87" s="23" t="str">
        <f t="shared" si="14"/>
        <v>Not Updated</v>
      </c>
      <c r="AE87" s="23"/>
      <c r="AF87" s="23"/>
      <c r="AG87" s="23"/>
      <c r="AH87" s="23"/>
    </row>
    <row r="88" spans="1:34" ht="14.5">
      <c r="A88" s="23">
        <f>'Initiative Register'!A88</f>
        <v>0</v>
      </c>
      <c r="B88" s="23">
        <f>'Initiative Register'!B88</f>
        <v>0</v>
      </c>
      <c r="C88" s="23">
        <f>'Initiative Register'!C88</f>
        <v>0</v>
      </c>
      <c r="D88" s="23">
        <f>'Initiative Register'!D88</f>
        <v>0</v>
      </c>
      <c r="E88" s="23">
        <f>'Initiative Register'!E88</f>
        <v>0</v>
      </c>
      <c r="F88" s="23">
        <f>'Initiative Register'!F88</f>
        <v>0</v>
      </c>
      <c r="G88" s="23">
        <f>'Initiative Register'!G88</f>
        <v>0</v>
      </c>
      <c r="H88" s="23">
        <f>'Initiative Register'!H88</f>
        <v>0</v>
      </c>
      <c r="I88" s="23">
        <f>'Initiative Register'!I88</f>
        <v>0</v>
      </c>
      <c r="J88" s="23">
        <f>'Initiative Register'!J88</f>
        <v>0</v>
      </c>
      <c r="K88" s="23">
        <f>'Initiative Register'!K88</f>
        <v>0</v>
      </c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 t="str">
        <f t="shared" si="10"/>
        <v/>
      </c>
      <c r="Y88" s="23">
        <f ca="1">IF(A88="","",IF(H88="Manual","",IF(H88="Milestone",IF(Dashboard!$B$5&lt;J88,0,F88),IF(H88="Quarterly",F88*IF(Dashboard!$B$5&lt;3,0,IF(Dashboard!$B$5&lt;6,0.25,IF(Dashboard!$B$5&lt;9,0.5,IF(Dashboard!$B$5&lt;12,0.75,1)))),IF(Dashboard!$B$5&lt;I88,0,IF(Dashboard!$B$5&gt;=J88,F88,IF(J88=I88,F88,F88*(Dashboard!$B$5-I88+1)/(J88-I88+1))))))))</f>
        <v>0</v>
      </c>
      <c r="Z88" s="27" t="str">
        <f t="shared" si="11"/>
        <v/>
      </c>
      <c r="AA88" s="27" t="str">
        <f t="shared" ca="1" si="12"/>
        <v/>
      </c>
      <c r="AB88" s="23" t="str">
        <f t="shared" si="13"/>
        <v>Not Updated</v>
      </c>
      <c r="AC88" s="23"/>
      <c r="AD88" s="23" t="str">
        <f t="shared" si="14"/>
        <v>Not Updated</v>
      </c>
      <c r="AE88" s="23"/>
      <c r="AF88" s="23"/>
      <c r="AG88" s="23"/>
      <c r="AH88" s="23"/>
    </row>
    <row r="89" spans="1:34" ht="14.5">
      <c r="A89" s="23">
        <f>'Initiative Register'!A89</f>
        <v>0</v>
      </c>
      <c r="B89" s="23">
        <f>'Initiative Register'!B89</f>
        <v>0</v>
      </c>
      <c r="C89" s="23">
        <f>'Initiative Register'!C89</f>
        <v>0</v>
      </c>
      <c r="D89" s="23">
        <f>'Initiative Register'!D89</f>
        <v>0</v>
      </c>
      <c r="E89" s="23">
        <f>'Initiative Register'!E89</f>
        <v>0</v>
      </c>
      <c r="F89" s="23">
        <f>'Initiative Register'!F89</f>
        <v>0</v>
      </c>
      <c r="G89" s="23">
        <f>'Initiative Register'!G89</f>
        <v>0</v>
      </c>
      <c r="H89" s="23">
        <f>'Initiative Register'!H89</f>
        <v>0</v>
      </c>
      <c r="I89" s="23">
        <f>'Initiative Register'!I89</f>
        <v>0</v>
      </c>
      <c r="J89" s="23">
        <f>'Initiative Register'!J89</f>
        <v>0</v>
      </c>
      <c r="K89" s="23">
        <f>'Initiative Register'!K89</f>
        <v>0</v>
      </c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 t="str">
        <f t="shared" si="10"/>
        <v/>
      </c>
      <c r="Y89" s="23">
        <f ca="1">IF(A89="","",IF(H89="Manual","",IF(H89="Milestone",IF(Dashboard!$B$5&lt;J89,0,F89),IF(H89="Quarterly",F89*IF(Dashboard!$B$5&lt;3,0,IF(Dashboard!$B$5&lt;6,0.25,IF(Dashboard!$B$5&lt;9,0.5,IF(Dashboard!$B$5&lt;12,0.75,1)))),IF(Dashboard!$B$5&lt;I89,0,IF(Dashboard!$B$5&gt;=J89,F89,IF(J89=I89,F89,F89*(Dashboard!$B$5-I89+1)/(J89-I89+1))))))))</f>
        <v>0</v>
      </c>
      <c r="Z89" s="27" t="str">
        <f t="shared" si="11"/>
        <v/>
      </c>
      <c r="AA89" s="27" t="str">
        <f t="shared" ca="1" si="12"/>
        <v/>
      </c>
      <c r="AB89" s="23" t="str">
        <f t="shared" si="13"/>
        <v>Not Updated</v>
      </c>
      <c r="AC89" s="23"/>
      <c r="AD89" s="23" t="str">
        <f t="shared" si="14"/>
        <v>Not Updated</v>
      </c>
      <c r="AE89" s="23"/>
      <c r="AF89" s="23"/>
      <c r="AG89" s="23"/>
      <c r="AH89" s="23"/>
    </row>
    <row r="90" spans="1:34" ht="14.5">
      <c r="A90" s="23">
        <f>'Initiative Register'!A90</f>
        <v>0</v>
      </c>
      <c r="B90" s="23">
        <f>'Initiative Register'!B90</f>
        <v>0</v>
      </c>
      <c r="C90" s="23">
        <f>'Initiative Register'!C90</f>
        <v>0</v>
      </c>
      <c r="D90" s="23">
        <f>'Initiative Register'!D90</f>
        <v>0</v>
      </c>
      <c r="E90" s="23">
        <f>'Initiative Register'!E90</f>
        <v>0</v>
      </c>
      <c r="F90" s="23">
        <f>'Initiative Register'!F90</f>
        <v>0</v>
      </c>
      <c r="G90" s="23">
        <f>'Initiative Register'!G90</f>
        <v>0</v>
      </c>
      <c r="H90" s="23">
        <f>'Initiative Register'!H90</f>
        <v>0</v>
      </c>
      <c r="I90" s="23">
        <f>'Initiative Register'!I90</f>
        <v>0</v>
      </c>
      <c r="J90" s="23">
        <f>'Initiative Register'!J90</f>
        <v>0</v>
      </c>
      <c r="K90" s="23">
        <f>'Initiative Register'!K90</f>
        <v>0</v>
      </c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 t="str">
        <f t="shared" si="10"/>
        <v/>
      </c>
      <c r="Y90" s="23">
        <f ca="1">IF(A90="","",IF(H90="Manual","",IF(H90="Milestone",IF(Dashboard!$B$5&lt;J90,0,F90),IF(H90="Quarterly",F90*IF(Dashboard!$B$5&lt;3,0,IF(Dashboard!$B$5&lt;6,0.25,IF(Dashboard!$B$5&lt;9,0.5,IF(Dashboard!$B$5&lt;12,0.75,1)))),IF(Dashboard!$B$5&lt;I90,0,IF(Dashboard!$B$5&gt;=J90,F90,IF(J90=I90,F90,F90*(Dashboard!$B$5-I90+1)/(J90-I90+1))))))))</f>
        <v>0</v>
      </c>
      <c r="Z90" s="27" t="str">
        <f t="shared" si="11"/>
        <v/>
      </c>
      <c r="AA90" s="27" t="str">
        <f t="shared" ca="1" si="12"/>
        <v/>
      </c>
      <c r="AB90" s="23" t="str">
        <f t="shared" si="13"/>
        <v>Not Updated</v>
      </c>
      <c r="AC90" s="23"/>
      <c r="AD90" s="23" t="str">
        <f t="shared" si="14"/>
        <v>Not Updated</v>
      </c>
      <c r="AE90" s="23"/>
      <c r="AF90" s="23"/>
      <c r="AG90" s="23"/>
      <c r="AH90" s="23"/>
    </row>
    <row r="91" spans="1:34" ht="14.5">
      <c r="A91" s="23">
        <f>'Initiative Register'!A91</f>
        <v>0</v>
      </c>
      <c r="B91" s="23">
        <f>'Initiative Register'!B91</f>
        <v>0</v>
      </c>
      <c r="C91" s="23">
        <f>'Initiative Register'!C91</f>
        <v>0</v>
      </c>
      <c r="D91" s="23">
        <f>'Initiative Register'!D91</f>
        <v>0</v>
      </c>
      <c r="E91" s="23">
        <f>'Initiative Register'!E91</f>
        <v>0</v>
      </c>
      <c r="F91" s="23">
        <f>'Initiative Register'!F91</f>
        <v>0</v>
      </c>
      <c r="G91" s="23">
        <f>'Initiative Register'!G91</f>
        <v>0</v>
      </c>
      <c r="H91" s="23">
        <f>'Initiative Register'!H91</f>
        <v>0</v>
      </c>
      <c r="I91" s="23">
        <f>'Initiative Register'!I91</f>
        <v>0</v>
      </c>
      <c r="J91" s="23">
        <f>'Initiative Register'!J91</f>
        <v>0</v>
      </c>
      <c r="K91" s="23">
        <f>'Initiative Register'!K91</f>
        <v>0</v>
      </c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 t="str">
        <f t="shared" si="10"/>
        <v/>
      </c>
      <c r="Y91" s="23">
        <f ca="1">IF(A91="","",IF(H91="Manual","",IF(H91="Milestone",IF(Dashboard!$B$5&lt;J91,0,F91),IF(H91="Quarterly",F91*IF(Dashboard!$B$5&lt;3,0,IF(Dashboard!$B$5&lt;6,0.25,IF(Dashboard!$B$5&lt;9,0.5,IF(Dashboard!$B$5&lt;12,0.75,1)))),IF(Dashboard!$B$5&lt;I91,0,IF(Dashboard!$B$5&gt;=J91,F91,IF(J91=I91,F91,F91*(Dashboard!$B$5-I91+1)/(J91-I91+1))))))))</f>
        <v>0</v>
      </c>
      <c r="Z91" s="27" t="str">
        <f t="shared" si="11"/>
        <v/>
      </c>
      <c r="AA91" s="27" t="str">
        <f t="shared" ca="1" si="12"/>
        <v/>
      </c>
      <c r="AB91" s="23" t="str">
        <f t="shared" si="13"/>
        <v>Not Updated</v>
      </c>
      <c r="AC91" s="23"/>
      <c r="AD91" s="23" t="str">
        <f t="shared" si="14"/>
        <v>Not Updated</v>
      </c>
      <c r="AE91" s="23"/>
      <c r="AF91" s="23"/>
      <c r="AG91" s="23"/>
      <c r="AH91" s="23"/>
    </row>
    <row r="92" spans="1:34" ht="14.5">
      <c r="A92" s="23">
        <f>'Initiative Register'!A92</f>
        <v>0</v>
      </c>
      <c r="B92" s="23">
        <f>'Initiative Register'!B92</f>
        <v>0</v>
      </c>
      <c r="C92" s="23">
        <f>'Initiative Register'!C92</f>
        <v>0</v>
      </c>
      <c r="D92" s="23">
        <f>'Initiative Register'!D92</f>
        <v>0</v>
      </c>
      <c r="E92" s="23">
        <f>'Initiative Register'!E92</f>
        <v>0</v>
      </c>
      <c r="F92" s="23">
        <f>'Initiative Register'!F92</f>
        <v>0</v>
      </c>
      <c r="G92" s="23">
        <f>'Initiative Register'!G92</f>
        <v>0</v>
      </c>
      <c r="H92" s="23">
        <f>'Initiative Register'!H92</f>
        <v>0</v>
      </c>
      <c r="I92" s="23">
        <f>'Initiative Register'!I92</f>
        <v>0</v>
      </c>
      <c r="J92" s="23">
        <f>'Initiative Register'!J92</f>
        <v>0</v>
      </c>
      <c r="K92" s="23">
        <f>'Initiative Register'!K92</f>
        <v>0</v>
      </c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 t="str">
        <f t="shared" si="10"/>
        <v/>
      </c>
      <c r="Y92" s="23">
        <f ca="1">IF(A92="","",IF(H92="Manual","",IF(H92="Milestone",IF(Dashboard!$B$5&lt;J92,0,F92),IF(H92="Quarterly",F92*IF(Dashboard!$B$5&lt;3,0,IF(Dashboard!$B$5&lt;6,0.25,IF(Dashboard!$B$5&lt;9,0.5,IF(Dashboard!$B$5&lt;12,0.75,1)))),IF(Dashboard!$B$5&lt;I92,0,IF(Dashboard!$B$5&gt;=J92,F92,IF(J92=I92,F92,F92*(Dashboard!$B$5-I92+1)/(J92-I92+1))))))))</f>
        <v>0</v>
      </c>
      <c r="Z92" s="27" t="str">
        <f t="shared" si="11"/>
        <v/>
      </c>
      <c r="AA92" s="27" t="str">
        <f t="shared" ca="1" si="12"/>
        <v/>
      </c>
      <c r="AB92" s="23" t="str">
        <f t="shared" si="13"/>
        <v>Not Updated</v>
      </c>
      <c r="AC92" s="23"/>
      <c r="AD92" s="23" t="str">
        <f t="shared" si="14"/>
        <v>Not Updated</v>
      </c>
      <c r="AE92" s="23"/>
      <c r="AF92" s="23"/>
      <c r="AG92" s="23"/>
      <c r="AH92" s="23"/>
    </row>
    <row r="93" spans="1:34" ht="14.5">
      <c r="A93" s="23">
        <f>'Initiative Register'!A93</f>
        <v>0</v>
      </c>
      <c r="B93" s="23">
        <f>'Initiative Register'!B93</f>
        <v>0</v>
      </c>
      <c r="C93" s="23">
        <f>'Initiative Register'!C93</f>
        <v>0</v>
      </c>
      <c r="D93" s="23">
        <f>'Initiative Register'!D93</f>
        <v>0</v>
      </c>
      <c r="E93" s="23">
        <f>'Initiative Register'!E93</f>
        <v>0</v>
      </c>
      <c r="F93" s="23">
        <f>'Initiative Register'!F93</f>
        <v>0</v>
      </c>
      <c r="G93" s="23">
        <f>'Initiative Register'!G93</f>
        <v>0</v>
      </c>
      <c r="H93" s="23">
        <f>'Initiative Register'!H93</f>
        <v>0</v>
      </c>
      <c r="I93" s="23">
        <f>'Initiative Register'!I93</f>
        <v>0</v>
      </c>
      <c r="J93" s="23">
        <f>'Initiative Register'!J93</f>
        <v>0</v>
      </c>
      <c r="K93" s="23">
        <f>'Initiative Register'!K93</f>
        <v>0</v>
      </c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 t="str">
        <f t="shared" si="10"/>
        <v/>
      </c>
      <c r="Y93" s="23">
        <f ca="1">IF(A93="","",IF(H93="Manual","",IF(H93="Milestone",IF(Dashboard!$B$5&lt;J93,0,F93),IF(H93="Quarterly",F93*IF(Dashboard!$B$5&lt;3,0,IF(Dashboard!$B$5&lt;6,0.25,IF(Dashboard!$B$5&lt;9,0.5,IF(Dashboard!$B$5&lt;12,0.75,1)))),IF(Dashboard!$B$5&lt;I93,0,IF(Dashboard!$B$5&gt;=J93,F93,IF(J93=I93,F93,F93*(Dashboard!$B$5-I93+1)/(J93-I93+1))))))))</f>
        <v>0</v>
      </c>
      <c r="Z93" s="27" t="str">
        <f t="shared" si="11"/>
        <v/>
      </c>
      <c r="AA93" s="27" t="str">
        <f t="shared" ca="1" si="12"/>
        <v/>
      </c>
      <c r="AB93" s="23" t="str">
        <f t="shared" si="13"/>
        <v>Not Updated</v>
      </c>
      <c r="AC93" s="23"/>
      <c r="AD93" s="23" t="str">
        <f t="shared" si="14"/>
        <v>Not Updated</v>
      </c>
      <c r="AE93" s="23"/>
      <c r="AF93" s="23"/>
      <c r="AG93" s="23"/>
      <c r="AH93" s="23"/>
    </row>
    <row r="94" spans="1:34" ht="14.5">
      <c r="A94" s="23">
        <f>'Initiative Register'!A94</f>
        <v>0</v>
      </c>
      <c r="B94" s="23">
        <f>'Initiative Register'!B94</f>
        <v>0</v>
      </c>
      <c r="C94" s="23">
        <f>'Initiative Register'!C94</f>
        <v>0</v>
      </c>
      <c r="D94" s="23">
        <f>'Initiative Register'!D94</f>
        <v>0</v>
      </c>
      <c r="E94" s="23">
        <f>'Initiative Register'!E94</f>
        <v>0</v>
      </c>
      <c r="F94" s="23">
        <f>'Initiative Register'!F94</f>
        <v>0</v>
      </c>
      <c r="G94" s="23">
        <f>'Initiative Register'!G94</f>
        <v>0</v>
      </c>
      <c r="H94" s="23">
        <f>'Initiative Register'!H94</f>
        <v>0</v>
      </c>
      <c r="I94" s="23">
        <f>'Initiative Register'!I94</f>
        <v>0</v>
      </c>
      <c r="J94" s="23">
        <f>'Initiative Register'!J94</f>
        <v>0</v>
      </c>
      <c r="K94" s="23">
        <f>'Initiative Register'!K94</f>
        <v>0</v>
      </c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 t="str">
        <f t="shared" si="10"/>
        <v/>
      </c>
      <c r="Y94" s="23">
        <f ca="1">IF(A94="","",IF(H94="Manual","",IF(H94="Milestone",IF(Dashboard!$B$5&lt;J94,0,F94),IF(H94="Quarterly",F94*IF(Dashboard!$B$5&lt;3,0,IF(Dashboard!$B$5&lt;6,0.25,IF(Dashboard!$B$5&lt;9,0.5,IF(Dashboard!$B$5&lt;12,0.75,1)))),IF(Dashboard!$B$5&lt;I94,0,IF(Dashboard!$B$5&gt;=J94,F94,IF(J94=I94,F94,F94*(Dashboard!$B$5-I94+1)/(J94-I94+1))))))))</f>
        <v>0</v>
      </c>
      <c r="Z94" s="27" t="str">
        <f t="shared" si="11"/>
        <v/>
      </c>
      <c r="AA94" s="27" t="str">
        <f t="shared" ca="1" si="12"/>
        <v/>
      </c>
      <c r="AB94" s="23" t="str">
        <f t="shared" si="13"/>
        <v>Not Updated</v>
      </c>
      <c r="AC94" s="23"/>
      <c r="AD94" s="23" t="str">
        <f t="shared" si="14"/>
        <v>Not Updated</v>
      </c>
      <c r="AE94" s="23"/>
      <c r="AF94" s="23"/>
      <c r="AG94" s="23"/>
      <c r="AH94" s="23"/>
    </row>
    <row r="95" spans="1:34" ht="14.5">
      <c r="A95" s="23">
        <f>'Initiative Register'!A95</f>
        <v>0</v>
      </c>
      <c r="B95" s="23">
        <f>'Initiative Register'!B95</f>
        <v>0</v>
      </c>
      <c r="C95" s="23">
        <f>'Initiative Register'!C95</f>
        <v>0</v>
      </c>
      <c r="D95" s="23">
        <f>'Initiative Register'!D95</f>
        <v>0</v>
      </c>
      <c r="E95" s="23">
        <f>'Initiative Register'!E95</f>
        <v>0</v>
      </c>
      <c r="F95" s="23">
        <f>'Initiative Register'!F95</f>
        <v>0</v>
      </c>
      <c r="G95" s="23">
        <f>'Initiative Register'!G95</f>
        <v>0</v>
      </c>
      <c r="H95" s="23">
        <f>'Initiative Register'!H95</f>
        <v>0</v>
      </c>
      <c r="I95" s="23">
        <f>'Initiative Register'!I95</f>
        <v>0</v>
      </c>
      <c r="J95" s="23">
        <f>'Initiative Register'!J95</f>
        <v>0</v>
      </c>
      <c r="K95" s="23">
        <f>'Initiative Register'!K95</f>
        <v>0</v>
      </c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 t="str">
        <f t="shared" si="10"/>
        <v/>
      </c>
      <c r="Y95" s="23">
        <f ca="1">IF(A95="","",IF(H95="Manual","",IF(H95="Milestone",IF(Dashboard!$B$5&lt;J95,0,F95),IF(H95="Quarterly",F95*IF(Dashboard!$B$5&lt;3,0,IF(Dashboard!$B$5&lt;6,0.25,IF(Dashboard!$B$5&lt;9,0.5,IF(Dashboard!$B$5&lt;12,0.75,1)))),IF(Dashboard!$B$5&lt;I95,0,IF(Dashboard!$B$5&gt;=J95,F95,IF(J95=I95,F95,F95*(Dashboard!$B$5-I95+1)/(J95-I95+1))))))))</f>
        <v>0</v>
      </c>
      <c r="Z95" s="27" t="str">
        <f t="shared" si="11"/>
        <v/>
      </c>
      <c r="AA95" s="27" t="str">
        <f t="shared" ca="1" si="12"/>
        <v/>
      </c>
      <c r="AB95" s="23" t="str">
        <f t="shared" si="13"/>
        <v>Not Updated</v>
      </c>
      <c r="AC95" s="23"/>
      <c r="AD95" s="23" t="str">
        <f t="shared" si="14"/>
        <v>Not Updated</v>
      </c>
      <c r="AE95" s="23"/>
      <c r="AF95" s="23"/>
      <c r="AG95" s="23"/>
      <c r="AH95" s="23"/>
    </row>
    <row r="96" spans="1:34" ht="14.5">
      <c r="A96" s="23">
        <f>'Initiative Register'!A96</f>
        <v>0</v>
      </c>
      <c r="B96" s="23">
        <f>'Initiative Register'!B96</f>
        <v>0</v>
      </c>
      <c r="C96" s="23">
        <f>'Initiative Register'!C96</f>
        <v>0</v>
      </c>
      <c r="D96" s="23">
        <f>'Initiative Register'!D96</f>
        <v>0</v>
      </c>
      <c r="E96" s="23">
        <f>'Initiative Register'!E96</f>
        <v>0</v>
      </c>
      <c r="F96" s="23">
        <f>'Initiative Register'!F96</f>
        <v>0</v>
      </c>
      <c r="G96" s="23">
        <f>'Initiative Register'!G96</f>
        <v>0</v>
      </c>
      <c r="H96" s="23">
        <f>'Initiative Register'!H96</f>
        <v>0</v>
      </c>
      <c r="I96" s="23">
        <f>'Initiative Register'!I96</f>
        <v>0</v>
      </c>
      <c r="J96" s="23">
        <f>'Initiative Register'!J96</f>
        <v>0</v>
      </c>
      <c r="K96" s="23">
        <f>'Initiative Register'!K96</f>
        <v>0</v>
      </c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 t="str">
        <f t="shared" si="10"/>
        <v/>
      </c>
      <c r="Y96" s="23">
        <f ca="1">IF(A96="","",IF(H96="Manual","",IF(H96="Milestone",IF(Dashboard!$B$5&lt;J96,0,F96),IF(H96="Quarterly",F96*IF(Dashboard!$B$5&lt;3,0,IF(Dashboard!$B$5&lt;6,0.25,IF(Dashboard!$B$5&lt;9,0.5,IF(Dashboard!$B$5&lt;12,0.75,1)))),IF(Dashboard!$B$5&lt;I96,0,IF(Dashboard!$B$5&gt;=J96,F96,IF(J96=I96,F96,F96*(Dashboard!$B$5-I96+1)/(J96-I96+1))))))))</f>
        <v>0</v>
      </c>
      <c r="Z96" s="27" t="str">
        <f t="shared" si="11"/>
        <v/>
      </c>
      <c r="AA96" s="27" t="str">
        <f t="shared" ca="1" si="12"/>
        <v/>
      </c>
      <c r="AB96" s="23" t="str">
        <f t="shared" si="13"/>
        <v>Not Updated</v>
      </c>
      <c r="AC96" s="23"/>
      <c r="AD96" s="23" t="str">
        <f t="shared" si="14"/>
        <v>Not Updated</v>
      </c>
      <c r="AE96" s="23"/>
      <c r="AF96" s="23"/>
      <c r="AG96" s="23"/>
      <c r="AH96" s="23"/>
    </row>
    <row r="97" spans="1:34" ht="14.5">
      <c r="A97" s="23">
        <f>'Initiative Register'!A97</f>
        <v>0</v>
      </c>
      <c r="B97" s="23">
        <f>'Initiative Register'!B97</f>
        <v>0</v>
      </c>
      <c r="C97" s="23">
        <f>'Initiative Register'!C97</f>
        <v>0</v>
      </c>
      <c r="D97" s="23">
        <f>'Initiative Register'!D97</f>
        <v>0</v>
      </c>
      <c r="E97" s="23">
        <f>'Initiative Register'!E97</f>
        <v>0</v>
      </c>
      <c r="F97" s="23">
        <f>'Initiative Register'!F97</f>
        <v>0</v>
      </c>
      <c r="G97" s="23">
        <f>'Initiative Register'!G97</f>
        <v>0</v>
      </c>
      <c r="H97" s="23">
        <f>'Initiative Register'!H97</f>
        <v>0</v>
      </c>
      <c r="I97" s="23">
        <f>'Initiative Register'!I97</f>
        <v>0</v>
      </c>
      <c r="J97" s="23">
        <f>'Initiative Register'!J97</f>
        <v>0</v>
      </c>
      <c r="K97" s="23">
        <f>'Initiative Register'!K97</f>
        <v>0</v>
      </c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 t="str">
        <f t="shared" si="10"/>
        <v/>
      </c>
      <c r="Y97" s="23">
        <f ca="1">IF(A97="","",IF(H97="Manual","",IF(H97="Milestone",IF(Dashboard!$B$5&lt;J97,0,F97),IF(H97="Quarterly",F97*IF(Dashboard!$B$5&lt;3,0,IF(Dashboard!$B$5&lt;6,0.25,IF(Dashboard!$B$5&lt;9,0.5,IF(Dashboard!$B$5&lt;12,0.75,1)))),IF(Dashboard!$B$5&lt;I97,0,IF(Dashboard!$B$5&gt;=J97,F97,IF(J97=I97,F97,F97*(Dashboard!$B$5-I97+1)/(J97-I97+1))))))))</f>
        <v>0</v>
      </c>
      <c r="Z97" s="27" t="str">
        <f t="shared" si="11"/>
        <v/>
      </c>
      <c r="AA97" s="27" t="str">
        <f t="shared" ca="1" si="12"/>
        <v/>
      </c>
      <c r="AB97" s="23" t="str">
        <f t="shared" si="13"/>
        <v>Not Updated</v>
      </c>
      <c r="AC97" s="23"/>
      <c r="AD97" s="23" t="str">
        <f t="shared" si="14"/>
        <v>Not Updated</v>
      </c>
      <c r="AE97" s="23"/>
      <c r="AF97" s="23"/>
      <c r="AG97" s="23"/>
      <c r="AH97" s="23"/>
    </row>
    <row r="98" spans="1:34" ht="14.5">
      <c r="A98" s="23">
        <f>'Initiative Register'!A98</f>
        <v>0</v>
      </c>
      <c r="B98" s="23">
        <f>'Initiative Register'!B98</f>
        <v>0</v>
      </c>
      <c r="C98" s="23">
        <f>'Initiative Register'!C98</f>
        <v>0</v>
      </c>
      <c r="D98" s="23">
        <f>'Initiative Register'!D98</f>
        <v>0</v>
      </c>
      <c r="E98" s="23">
        <f>'Initiative Register'!E98</f>
        <v>0</v>
      </c>
      <c r="F98" s="23">
        <f>'Initiative Register'!F98</f>
        <v>0</v>
      </c>
      <c r="G98" s="23">
        <f>'Initiative Register'!G98</f>
        <v>0</v>
      </c>
      <c r="H98" s="23">
        <f>'Initiative Register'!H98</f>
        <v>0</v>
      </c>
      <c r="I98" s="23">
        <f>'Initiative Register'!I98</f>
        <v>0</v>
      </c>
      <c r="J98" s="23">
        <f>'Initiative Register'!J98</f>
        <v>0</v>
      </c>
      <c r="K98" s="23">
        <f>'Initiative Register'!K98</f>
        <v>0</v>
      </c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 t="str">
        <f t="shared" si="10"/>
        <v/>
      </c>
      <c r="Y98" s="23">
        <f ca="1">IF(A98="","",IF(H98="Manual","",IF(H98="Milestone",IF(Dashboard!$B$5&lt;J98,0,F98),IF(H98="Quarterly",F98*IF(Dashboard!$B$5&lt;3,0,IF(Dashboard!$B$5&lt;6,0.25,IF(Dashboard!$B$5&lt;9,0.5,IF(Dashboard!$B$5&lt;12,0.75,1)))),IF(Dashboard!$B$5&lt;I98,0,IF(Dashboard!$B$5&gt;=J98,F98,IF(J98=I98,F98,F98*(Dashboard!$B$5-I98+1)/(J98-I98+1))))))))</f>
        <v>0</v>
      </c>
      <c r="Z98" s="27" t="str">
        <f t="shared" si="11"/>
        <v/>
      </c>
      <c r="AA98" s="27" t="str">
        <f t="shared" ca="1" si="12"/>
        <v/>
      </c>
      <c r="AB98" s="23" t="str">
        <f t="shared" si="13"/>
        <v>Not Updated</v>
      </c>
      <c r="AC98" s="23"/>
      <c r="AD98" s="23" t="str">
        <f t="shared" si="14"/>
        <v>Not Updated</v>
      </c>
      <c r="AE98" s="23"/>
      <c r="AF98" s="23"/>
      <c r="AG98" s="23"/>
      <c r="AH98" s="23"/>
    </row>
    <row r="99" spans="1:34" ht="14.5">
      <c r="A99" s="23">
        <f>'Initiative Register'!A99</f>
        <v>0</v>
      </c>
      <c r="B99" s="23">
        <f>'Initiative Register'!B99</f>
        <v>0</v>
      </c>
      <c r="C99" s="23">
        <f>'Initiative Register'!C99</f>
        <v>0</v>
      </c>
      <c r="D99" s="23">
        <f>'Initiative Register'!D99</f>
        <v>0</v>
      </c>
      <c r="E99" s="23">
        <f>'Initiative Register'!E99</f>
        <v>0</v>
      </c>
      <c r="F99" s="23">
        <f>'Initiative Register'!F99</f>
        <v>0</v>
      </c>
      <c r="G99" s="23">
        <f>'Initiative Register'!G99</f>
        <v>0</v>
      </c>
      <c r="H99" s="23">
        <f>'Initiative Register'!H99</f>
        <v>0</v>
      </c>
      <c r="I99" s="23">
        <f>'Initiative Register'!I99</f>
        <v>0</v>
      </c>
      <c r="J99" s="23">
        <f>'Initiative Register'!J99</f>
        <v>0</v>
      </c>
      <c r="K99" s="23">
        <f>'Initiative Register'!K99</f>
        <v>0</v>
      </c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 t="str">
        <f t="shared" si="10"/>
        <v/>
      </c>
      <c r="Y99" s="23">
        <f ca="1">IF(A99="","",IF(H99="Manual","",IF(H99="Milestone",IF(Dashboard!$B$5&lt;J99,0,F99),IF(H99="Quarterly",F99*IF(Dashboard!$B$5&lt;3,0,IF(Dashboard!$B$5&lt;6,0.25,IF(Dashboard!$B$5&lt;9,0.5,IF(Dashboard!$B$5&lt;12,0.75,1)))),IF(Dashboard!$B$5&lt;I99,0,IF(Dashboard!$B$5&gt;=J99,F99,IF(J99=I99,F99,F99*(Dashboard!$B$5-I99+1)/(J99-I99+1))))))))</f>
        <v>0</v>
      </c>
      <c r="Z99" s="27" t="str">
        <f t="shared" si="11"/>
        <v/>
      </c>
      <c r="AA99" s="27" t="str">
        <f t="shared" ca="1" si="12"/>
        <v/>
      </c>
      <c r="AB99" s="23" t="str">
        <f t="shared" si="13"/>
        <v>Not Updated</v>
      </c>
      <c r="AC99" s="23"/>
      <c r="AD99" s="23" t="str">
        <f t="shared" si="14"/>
        <v>Not Updated</v>
      </c>
      <c r="AE99" s="23"/>
      <c r="AF99" s="23"/>
      <c r="AG99" s="23"/>
      <c r="AH99" s="23"/>
    </row>
    <row r="100" spans="1:34" ht="14.5">
      <c r="A100" s="23">
        <f>'Initiative Register'!A100</f>
        <v>0</v>
      </c>
      <c r="B100" s="23">
        <f>'Initiative Register'!B100</f>
        <v>0</v>
      </c>
      <c r="C100" s="23">
        <f>'Initiative Register'!C100</f>
        <v>0</v>
      </c>
      <c r="D100" s="23">
        <f>'Initiative Register'!D100</f>
        <v>0</v>
      </c>
      <c r="E100" s="23">
        <f>'Initiative Register'!E100</f>
        <v>0</v>
      </c>
      <c r="F100" s="23">
        <f>'Initiative Register'!F100</f>
        <v>0</v>
      </c>
      <c r="G100" s="23">
        <f>'Initiative Register'!G100</f>
        <v>0</v>
      </c>
      <c r="H100" s="23">
        <f>'Initiative Register'!H100</f>
        <v>0</v>
      </c>
      <c r="I100" s="23">
        <f>'Initiative Register'!I100</f>
        <v>0</v>
      </c>
      <c r="J100" s="23">
        <f>'Initiative Register'!J100</f>
        <v>0</v>
      </c>
      <c r="K100" s="23">
        <f>'Initiative Register'!K100</f>
        <v>0</v>
      </c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 t="str">
        <f t="shared" si="10"/>
        <v/>
      </c>
      <c r="Y100" s="23">
        <f ca="1">IF(A100="","",IF(H100="Manual","",IF(H100="Milestone",IF(Dashboard!$B$5&lt;J100,0,F100),IF(H100="Quarterly",F100*IF(Dashboard!$B$5&lt;3,0,IF(Dashboard!$B$5&lt;6,0.25,IF(Dashboard!$B$5&lt;9,0.5,IF(Dashboard!$B$5&lt;12,0.75,1)))),IF(Dashboard!$B$5&lt;I100,0,IF(Dashboard!$B$5&gt;=J100,F100,IF(J100=I100,F100,F100*(Dashboard!$B$5-I100+1)/(J100-I100+1))))))))</f>
        <v>0</v>
      </c>
      <c r="Z100" s="27" t="str">
        <f t="shared" si="11"/>
        <v/>
      </c>
      <c r="AA100" s="27" t="str">
        <f t="shared" ca="1" si="12"/>
        <v/>
      </c>
      <c r="AB100" s="23" t="str">
        <f t="shared" si="13"/>
        <v>Not Updated</v>
      </c>
      <c r="AC100" s="23"/>
      <c r="AD100" s="23" t="str">
        <f t="shared" si="14"/>
        <v>Not Updated</v>
      </c>
      <c r="AE100" s="23"/>
      <c r="AF100" s="23"/>
      <c r="AG100" s="23"/>
      <c r="AH100" s="23"/>
    </row>
    <row r="101" spans="1:34" ht="14.5">
      <c r="A101" s="23">
        <f>'Initiative Register'!A101</f>
        <v>0</v>
      </c>
      <c r="B101" s="23">
        <f>'Initiative Register'!B101</f>
        <v>0</v>
      </c>
      <c r="C101" s="23">
        <f>'Initiative Register'!C101</f>
        <v>0</v>
      </c>
      <c r="D101" s="23">
        <f>'Initiative Register'!D101</f>
        <v>0</v>
      </c>
      <c r="E101" s="23">
        <f>'Initiative Register'!E101</f>
        <v>0</v>
      </c>
      <c r="F101" s="23">
        <f>'Initiative Register'!F101</f>
        <v>0</v>
      </c>
      <c r="G101" s="23">
        <f>'Initiative Register'!G101</f>
        <v>0</v>
      </c>
      <c r="H101" s="23">
        <f>'Initiative Register'!H101</f>
        <v>0</v>
      </c>
      <c r="I101" s="23">
        <f>'Initiative Register'!I101</f>
        <v>0</v>
      </c>
      <c r="J101" s="23">
        <f>'Initiative Register'!J101</f>
        <v>0</v>
      </c>
      <c r="K101" s="23">
        <f>'Initiative Register'!K101</f>
        <v>0</v>
      </c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 t="str">
        <f t="shared" ref="X101:X104" si="15">IF(W101&lt;&gt;"",W101,IF(V101&lt;&gt;"",V101,IF(U101&lt;&gt;"",U101,IF(T101&lt;&gt;"",T101,IF(S101&lt;&gt;"",S101,IF(R101&lt;&gt;"",R101,IF(Q101&lt;&gt;"",Q101,IF(P101&lt;&gt;"",P101,IF(O101&lt;&gt;"",O101,IF(N101&lt;&gt;"",N101,IF(M101&lt;&gt;"",M101,IF(L101&lt;&gt;"",L101,""))))))))))))</f>
        <v/>
      </c>
      <c r="Y101" s="23">
        <f ca="1">IF(A101="","",IF(H101="Manual","",IF(H101="Milestone",IF(Dashboard!$B$5&lt;J101,0,F101),IF(H101="Quarterly",F101*IF(Dashboard!$B$5&lt;3,0,IF(Dashboard!$B$5&lt;6,0.25,IF(Dashboard!$B$5&lt;9,0.5,IF(Dashboard!$B$5&lt;12,0.75,1)))),IF(Dashboard!$B$5&lt;I101,0,IF(Dashboard!$B$5&gt;=J101,F101,IF(J101=I101,F101,F101*(Dashboard!$B$5-I101+1)/(J101-I101+1))))))))</f>
        <v>0</v>
      </c>
      <c r="Z101" s="27" t="str">
        <f t="shared" si="11"/>
        <v/>
      </c>
      <c r="AA101" s="27" t="str">
        <f t="shared" ca="1" si="12"/>
        <v/>
      </c>
      <c r="AB101" s="23" t="str">
        <f t="shared" si="13"/>
        <v>Not Updated</v>
      </c>
      <c r="AC101" s="23"/>
      <c r="AD101" s="23" t="str">
        <f t="shared" ref="AD101:AD104" si="16">IF(A101="","",IF(AC101&lt;&gt;"",AC101,AB101))</f>
        <v>Not Updated</v>
      </c>
      <c r="AE101" s="23"/>
      <c r="AF101" s="23"/>
      <c r="AG101" s="23"/>
      <c r="AH101" s="23"/>
    </row>
    <row r="102" spans="1:34" ht="14.5">
      <c r="A102" s="23">
        <f>'Initiative Register'!A102</f>
        <v>0</v>
      </c>
      <c r="B102" s="23">
        <f>'Initiative Register'!B102</f>
        <v>0</v>
      </c>
      <c r="C102" s="23">
        <f>'Initiative Register'!C102</f>
        <v>0</v>
      </c>
      <c r="D102" s="23">
        <f>'Initiative Register'!D102</f>
        <v>0</v>
      </c>
      <c r="E102" s="23">
        <f>'Initiative Register'!E102</f>
        <v>0</v>
      </c>
      <c r="F102" s="23">
        <f>'Initiative Register'!F102</f>
        <v>0</v>
      </c>
      <c r="G102" s="23">
        <f>'Initiative Register'!G102</f>
        <v>0</v>
      </c>
      <c r="H102" s="23">
        <f>'Initiative Register'!H102</f>
        <v>0</v>
      </c>
      <c r="I102" s="23">
        <f>'Initiative Register'!I102</f>
        <v>0</v>
      </c>
      <c r="J102" s="23">
        <f>'Initiative Register'!J102</f>
        <v>0</v>
      </c>
      <c r="K102" s="23">
        <f>'Initiative Register'!K102</f>
        <v>0</v>
      </c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 t="str">
        <f t="shared" si="15"/>
        <v/>
      </c>
      <c r="Y102" s="23">
        <f ca="1">IF(A102="","",IF(H102="Manual","",IF(H102="Milestone",IF(Dashboard!$B$5&lt;J102,0,F102),IF(H102="Quarterly",F102*IF(Dashboard!$B$5&lt;3,0,IF(Dashboard!$B$5&lt;6,0.25,IF(Dashboard!$B$5&lt;9,0.5,IF(Dashboard!$B$5&lt;12,0.75,1)))),IF(Dashboard!$B$5&lt;I102,0,IF(Dashboard!$B$5&gt;=J102,F102,IF(J102=I102,F102,F102*(Dashboard!$B$5-I102+1)/(J102-I102+1))))))))</f>
        <v>0</v>
      </c>
      <c r="Z102" s="27" t="str">
        <f t="shared" si="11"/>
        <v/>
      </c>
      <c r="AA102" s="27" t="str">
        <f t="shared" ca="1" si="12"/>
        <v/>
      </c>
      <c r="AB102" s="23" t="str">
        <f t="shared" si="13"/>
        <v>Not Updated</v>
      </c>
      <c r="AC102" s="23"/>
      <c r="AD102" s="23" t="str">
        <f t="shared" si="16"/>
        <v>Not Updated</v>
      </c>
      <c r="AE102" s="23"/>
      <c r="AF102" s="23"/>
      <c r="AG102" s="23"/>
      <c r="AH102" s="23"/>
    </row>
    <row r="103" spans="1:34" ht="14.5">
      <c r="A103" s="23">
        <f>'Initiative Register'!A103</f>
        <v>0</v>
      </c>
      <c r="B103" s="23">
        <f>'Initiative Register'!B103</f>
        <v>0</v>
      </c>
      <c r="C103" s="23">
        <f>'Initiative Register'!C103</f>
        <v>0</v>
      </c>
      <c r="D103" s="23">
        <f>'Initiative Register'!D103</f>
        <v>0</v>
      </c>
      <c r="E103" s="23">
        <f>'Initiative Register'!E103</f>
        <v>0</v>
      </c>
      <c r="F103" s="23">
        <f>'Initiative Register'!F103</f>
        <v>0</v>
      </c>
      <c r="G103" s="23">
        <f>'Initiative Register'!G103</f>
        <v>0</v>
      </c>
      <c r="H103" s="23">
        <f>'Initiative Register'!H103</f>
        <v>0</v>
      </c>
      <c r="I103" s="23">
        <f>'Initiative Register'!I103</f>
        <v>0</v>
      </c>
      <c r="J103" s="23">
        <f>'Initiative Register'!J103</f>
        <v>0</v>
      </c>
      <c r="K103" s="23">
        <f>'Initiative Register'!K103</f>
        <v>0</v>
      </c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 t="str">
        <f t="shared" si="15"/>
        <v/>
      </c>
      <c r="Y103" s="23">
        <f ca="1">IF(A103="","",IF(H103="Manual","",IF(H103="Milestone",IF(Dashboard!$B$5&lt;J103,0,F103),IF(H103="Quarterly",F103*IF(Dashboard!$B$5&lt;3,0,IF(Dashboard!$B$5&lt;6,0.25,IF(Dashboard!$B$5&lt;9,0.5,IF(Dashboard!$B$5&lt;12,0.75,1)))),IF(Dashboard!$B$5&lt;I103,0,IF(Dashboard!$B$5&gt;=J103,F103,IF(J103=I103,F103,F103*(Dashboard!$B$5-I103+1)/(J103-I103+1))))))))</f>
        <v>0</v>
      </c>
      <c r="Z103" s="27" t="str">
        <f t="shared" si="11"/>
        <v/>
      </c>
      <c r="AA103" s="27" t="str">
        <f t="shared" ca="1" si="12"/>
        <v/>
      </c>
      <c r="AB103" s="23" t="str">
        <f t="shared" si="13"/>
        <v>Not Updated</v>
      </c>
      <c r="AC103" s="23"/>
      <c r="AD103" s="23" t="str">
        <f t="shared" si="16"/>
        <v>Not Updated</v>
      </c>
      <c r="AE103" s="23"/>
      <c r="AF103" s="23"/>
      <c r="AG103" s="23"/>
      <c r="AH103" s="23"/>
    </row>
    <row r="104" spans="1:34" ht="14.5">
      <c r="A104" s="23">
        <f>'Initiative Register'!A104</f>
        <v>0</v>
      </c>
      <c r="B104" s="23">
        <f>'Initiative Register'!B104</f>
        <v>0</v>
      </c>
      <c r="C104" s="23">
        <f>'Initiative Register'!C104</f>
        <v>0</v>
      </c>
      <c r="D104" s="23">
        <f>'Initiative Register'!D104</f>
        <v>0</v>
      </c>
      <c r="E104" s="23">
        <f>'Initiative Register'!E104</f>
        <v>0</v>
      </c>
      <c r="F104" s="23">
        <f>'Initiative Register'!F104</f>
        <v>0</v>
      </c>
      <c r="G104" s="23">
        <f>'Initiative Register'!G104</f>
        <v>0</v>
      </c>
      <c r="H104" s="23">
        <f>'Initiative Register'!H104</f>
        <v>0</v>
      </c>
      <c r="I104" s="23">
        <f>'Initiative Register'!I104</f>
        <v>0</v>
      </c>
      <c r="J104" s="23">
        <f>'Initiative Register'!J104</f>
        <v>0</v>
      </c>
      <c r="K104" s="23">
        <f>'Initiative Register'!K104</f>
        <v>0</v>
      </c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 t="str">
        <f t="shared" si="15"/>
        <v/>
      </c>
      <c r="Y104" s="23">
        <f ca="1">IF(A104="","",IF(H104="Manual","",IF(H104="Milestone",IF(Dashboard!$B$5&lt;J104,0,F104),IF(H104="Quarterly",F104*IF(Dashboard!$B$5&lt;3,0,IF(Dashboard!$B$5&lt;6,0.25,IF(Dashboard!$B$5&lt;9,0.5,IF(Dashboard!$B$5&lt;12,0.75,1)))),IF(Dashboard!$B$5&lt;I104,0,IF(Dashboard!$B$5&gt;=J104,F104,IF(J104=I104,F104,F104*(Dashboard!$B$5-I104+1)/(J104-I104+1))))))))</f>
        <v>0</v>
      </c>
      <c r="Z104" s="27" t="str">
        <f t="shared" si="11"/>
        <v/>
      </c>
      <c r="AA104" s="27" t="str">
        <f t="shared" ca="1" si="12"/>
        <v/>
      </c>
      <c r="AB104" s="23" t="str">
        <f t="shared" si="13"/>
        <v>Not Updated</v>
      </c>
      <c r="AC104" s="23"/>
      <c r="AD104" s="23" t="str">
        <f t="shared" si="16"/>
        <v>Not Updated</v>
      </c>
      <c r="AE104" s="23"/>
      <c r="AF104" s="23"/>
      <c r="AG104" s="23"/>
      <c r="AH104" s="23"/>
    </row>
  </sheetData>
  <mergeCells count="2">
    <mergeCell ref="A1:AH1"/>
    <mergeCell ref="A2:AH2"/>
  </mergeCells>
  <conditionalFormatting sqref="B5:B104">
    <cfRule type="expression" dxfId="39" priority="11">
      <formula>B5="TZL CEI"</formula>
    </cfRule>
    <cfRule type="expression" dxfId="38" priority="12">
      <formula>B5="ELMP"</formula>
    </cfRule>
    <cfRule type="expression" dxfId="37" priority="13">
      <formula>B5="Caring &amp; Sharing"</formula>
    </cfRule>
    <cfRule type="expression" dxfId="36" priority="14">
      <formula>B5="TZL Empower"</formula>
    </cfRule>
  </conditionalFormatting>
  <conditionalFormatting sqref="AB5:AB104">
    <cfRule type="expression" dxfId="35" priority="3">
      <formula>AB5="Green"</formula>
    </cfRule>
    <cfRule type="expression" dxfId="34" priority="4">
      <formula>AB5="Yellow"</formula>
    </cfRule>
    <cfRule type="expression" dxfId="33" priority="5">
      <formula>AB5="Red"</formula>
    </cfRule>
    <cfRule type="expression" dxfId="32" priority="6">
      <formula>AB5="Not Updated"</formula>
    </cfRule>
  </conditionalFormatting>
  <conditionalFormatting sqref="AD5:AD104">
    <cfRule type="expression" dxfId="31" priority="7">
      <formula>AD5="Green"</formula>
    </cfRule>
    <cfRule type="expression" dxfId="30" priority="8">
      <formula>AD5="Yellow"</formula>
    </cfRule>
    <cfRule type="expression" dxfId="29" priority="9">
      <formula>AD5="Red"</formula>
    </cfRule>
    <cfRule type="expression" dxfId="28" priority="10">
      <formula>AD5="Not Updated"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200-000000000000}">
          <x14:formula1>
            <xm:f>'Instructions &amp; Lists'!$H$5:$H$8</xm:f>
          </x14:formula1>
          <xm:sqref>AC5:AC104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4"/>
  <sheetViews>
    <sheetView tabSelected="1" workbookViewId="0">
      <selection activeCell="F5" sqref="F5"/>
    </sheetView>
  </sheetViews>
  <sheetFormatPr defaultRowHeight="14"/>
  <cols>
    <col min="1" max="1" width="13" customWidth="1"/>
    <col min="2" max="2" width="18" customWidth="1"/>
    <col min="3" max="3" width="34" customWidth="1"/>
    <col min="4" max="4" width="12" customWidth="1"/>
    <col min="5" max="5" width="14" customWidth="1"/>
    <col min="6" max="6" width="12" customWidth="1"/>
    <col min="7" max="7" width="13" customWidth="1"/>
    <col min="8" max="8" width="12" customWidth="1"/>
    <col min="9" max="9" width="13" customWidth="1"/>
    <col min="10" max="10" width="12" customWidth="1"/>
    <col min="11" max="11" width="13" customWidth="1"/>
    <col min="12" max="12" width="12" customWidth="1"/>
    <col min="13" max="13" width="13" customWidth="1"/>
    <col min="14" max="14" width="24" customWidth="1"/>
    <col min="15" max="15" width="14" customWidth="1"/>
  </cols>
  <sheetData>
    <row r="1" spans="1:15" ht="20">
      <c r="A1" s="49" t="s">
        <v>304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14.5">
      <c r="A2" s="48" t="s">
        <v>305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5" ht="22.65" customHeight="1">
      <c r="A3" s="50" t="s">
        <v>306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5" ht="28">
      <c r="A4" s="22" t="s">
        <v>37</v>
      </c>
      <c r="B4" s="22" t="s">
        <v>12</v>
      </c>
      <c r="C4" s="22" t="s">
        <v>39</v>
      </c>
      <c r="D4" s="22" t="s">
        <v>307</v>
      </c>
      <c r="E4" s="22" t="s">
        <v>42</v>
      </c>
      <c r="F4" s="22" t="s">
        <v>308</v>
      </c>
      <c r="G4" s="22" t="s">
        <v>309</v>
      </c>
      <c r="H4" s="22" t="s">
        <v>310</v>
      </c>
      <c r="I4" s="22" t="s">
        <v>311</v>
      </c>
      <c r="J4" s="22" t="s">
        <v>312</v>
      </c>
      <c r="K4" s="22" t="s">
        <v>313</v>
      </c>
      <c r="L4" s="22" t="s">
        <v>314</v>
      </c>
      <c r="M4" s="22" t="s">
        <v>315</v>
      </c>
      <c r="N4" s="22" t="s">
        <v>280</v>
      </c>
      <c r="O4" s="22" t="s">
        <v>316</v>
      </c>
    </row>
    <row r="5" spans="1:15" ht="14.5">
      <c r="A5" s="23" t="str">
        <f>'Monthly Scorecard'!A5</f>
        <v>CEI-01</v>
      </c>
      <c r="B5" s="23" t="str">
        <f>'Monthly Scorecard'!B5</f>
        <v>TZL CEI</v>
      </c>
      <c r="C5" s="23" t="str">
        <f>'Monthly Scorecard'!D5</f>
        <v>Active CEI Partnerships</v>
      </c>
      <c r="D5" s="23">
        <f>'Monthly Scorecard'!F5</f>
        <v>12</v>
      </c>
      <c r="E5" s="23" t="str">
        <f>'Monthly Scorecard'!G5</f>
        <v>partners</v>
      </c>
      <c r="F5" s="23">
        <f>'Monthly Scorecard'!N5</f>
        <v>0</v>
      </c>
      <c r="G5" s="23"/>
      <c r="H5" s="23">
        <f>'Monthly Scorecard'!Q5</f>
        <v>0</v>
      </c>
      <c r="I5" s="23"/>
      <c r="J5" s="23">
        <f>'Monthly Scorecard'!T5</f>
        <v>0</v>
      </c>
      <c r="K5" s="23"/>
      <c r="L5" s="23">
        <f>'Monthly Scorecard'!W5</f>
        <v>0</v>
      </c>
      <c r="M5" s="23"/>
      <c r="N5" s="23" t="str">
        <f>'Monthly Scorecard'!K5</f>
        <v>CEI Board / President</v>
      </c>
      <c r="O5" s="23" t="str">
        <f>'Monthly Scorecard'!AD5</f>
        <v>Not Updated</v>
      </c>
    </row>
    <row r="6" spans="1:15" ht="28">
      <c r="A6" s="23" t="str">
        <f>'Monthly Scorecard'!A6</f>
        <v>CEI-02</v>
      </c>
      <c r="B6" s="23" t="str">
        <f>'Monthly Scorecard'!B6</f>
        <v>TZL CEI</v>
      </c>
      <c r="C6" s="23" t="str">
        <f>'Monthly Scorecard'!D6</f>
        <v>Partnership Coverage by Pillar</v>
      </c>
      <c r="D6" s="23">
        <f>'Monthly Scorecard'!F6</f>
        <v>2</v>
      </c>
      <c r="E6" s="23" t="str">
        <f>'Monthly Scorecard'!G6</f>
        <v>partners per pillar</v>
      </c>
      <c r="F6" s="23">
        <f>'Monthly Scorecard'!N6</f>
        <v>0</v>
      </c>
      <c r="G6" s="23"/>
      <c r="H6" s="23">
        <f>'Monthly Scorecard'!Q6</f>
        <v>0</v>
      </c>
      <c r="I6" s="23"/>
      <c r="J6" s="23">
        <f>'Monthly Scorecard'!T6</f>
        <v>0</v>
      </c>
      <c r="K6" s="23"/>
      <c r="L6" s="23">
        <f>'Monthly Scorecard'!W6</f>
        <v>0</v>
      </c>
      <c r="M6" s="23"/>
      <c r="N6" s="23" t="str">
        <f>'Monthly Scorecard'!K6</f>
        <v>CEI Board / Program Leads</v>
      </c>
      <c r="O6" s="23" t="str">
        <f>'Monthly Scorecard'!AD6</f>
        <v>Not Updated</v>
      </c>
    </row>
    <row r="7" spans="1:15" ht="14.5">
      <c r="A7" s="23" t="str">
        <f>'Monthly Scorecard'!A7</f>
        <v>CEI-03</v>
      </c>
      <c r="B7" s="23" t="str">
        <f>'Monthly Scorecard'!B7</f>
        <v>TZL CEI</v>
      </c>
      <c r="C7" s="23" t="str">
        <f>'Monthly Scorecard'!D7</f>
        <v>Cash Support / Sponsorships</v>
      </c>
      <c r="D7" s="23">
        <f>'Monthly Scorecard'!F7</f>
        <v>30000</v>
      </c>
      <c r="E7" s="23" t="str">
        <f>'Monthly Scorecard'!G7</f>
        <v>$</v>
      </c>
      <c r="F7" s="23">
        <f>'Monthly Scorecard'!N7</f>
        <v>0</v>
      </c>
      <c r="G7" s="23"/>
      <c r="H7" s="23">
        <f>'Monthly Scorecard'!Q7</f>
        <v>0</v>
      </c>
      <c r="I7" s="23"/>
      <c r="J7" s="23">
        <f>'Monthly Scorecard'!T7</f>
        <v>0</v>
      </c>
      <c r="K7" s="23"/>
      <c r="L7" s="23">
        <f>'Monthly Scorecard'!W7</f>
        <v>0</v>
      </c>
      <c r="M7" s="23"/>
      <c r="N7" s="23" t="str">
        <f>'Monthly Scorecard'!K7</f>
        <v>CEI Board / Program Leads</v>
      </c>
      <c r="O7" s="23" t="str">
        <f>'Monthly Scorecard'!AD7</f>
        <v>Not Updated</v>
      </c>
    </row>
    <row r="8" spans="1:15" ht="14.5">
      <c r="A8" s="23" t="str">
        <f>'Monthly Scorecard'!A8</f>
        <v>CEI-04</v>
      </c>
      <c r="B8" s="23" t="str">
        <f>'Monthly Scorecard'!B8</f>
        <v>TZL CEI</v>
      </c>
      <c r="C8" s="23" t="str">
        <f>'Monthly Scorecard'!D8</f>
        <v>D9 Literacy Initiatives</v>
      </c>
      <c r="D8" s="23">
        <f>'Monthly Scorecard'!F8</f>
        <v>6</v>
      </c>
      <c r="E8" s="23" t="str">
        <f>'Monthly Scorecard'!G8</f>
        <v>initiatives</v>
      </c>
      <c r="F8" s="23">
        <f>'Monthly Scorecard'!N8</f>
        <v>0</v>
      </c>
      <c r="G8" s="23"/>
      <c r="H8" s="23">
        <f>'Monthly Scorecard'!Q8</f>
        <v>0</v>
      </c>
      <c r="I8" s="23"/>
      <c r="J8" s="23">
        <f>'Monthly Scorecard'!T8</f>
        <v>0</v>
      </c>
      <c r="K8" s="23"/>
      <c r="L8" s="23">
        <f>'Monthly Scorecard'!W8</f>
        <v>0</v>
      </c>
      <c r="M8" s="23"/>
      <c r="N8" s="23" t="str">
        <f>'Monthly Scorecard'!K8</f>
        <v>D9 Literacy Lead</v>
      </c>
      <c r="O8" s="23" t="str">
        <f>'Monthly Scorecard'!AD8</f>
        <v>Not Updated</v>
      </c>
    </row>
    <row r="9" spans="1:15" ht="14.5">
      <c r="A9" s="23" t="str">
        <f>'Monthly Scorecard'!A9</f>
        <v>CEI-05</v>
      </c>
      <c r="B9" s="23" t="str">
        <f>'Monthly Scorecard'!B9</f>
        <v>TZL CEI</v>
      </c>
      <c r="C9" s="23" t="str">
        <f>'Monthly Scorecard'!D9</f>
        <v>D9 Literacy Touchpoints</v>
      </c>
      <c r="D9" s="23">
        <f>'Monthly Scorecard'!F9</f>
        <v>12</v>
      </c>
      <c r="E9" s="23" t="str">
        <f>'Monthly Scorecard'!G9</f>
        <v>touchpoints</v>
      </c>
      <c r="F9" s="23">
        <f>'Monthly Scorecard'!N9</f>
        <v>0</v>
      </c>
      <c r="G9" s="23"/>
      <c r="H9" s="23">
        <f>'Monthly Scorecard'!Q9</f>
        <v>0</v>
      </c>
      <c r="I9" s="23"/>
      <c r="J9" s="23">
        <f>'Monthly Scorecard'!T9</f>
        <v>0</v>
      </c>
      <c r="K9" s="23"/>
      <c r="L9" s="23">
        <f>'Monthly Scorecard'!W9</f>
        <v>0</v>
      </c>
      <c r="M9" s="23"/>
      <c r="N9" s="23" t="str">
        <f>'Monthly Scorecard'!K9</f>
        <v>D9 Literacy Lead</v>
      </c>
      <c r="O9" s="23" t="str">
        <f>'Monthly Scorecard'!AD9</f>
        <v>Not Updated</v>
      </c>
    </row>
    <row r="10" spans="1:15" ht="14.5">
      <c r="A10" s="23" t="str">
        <f>'Monthly Scorecard'!A10</f>
        <v>CEI-06</v>
      </c>
      <c r="B10" s="23" t="str">
        <f>'Monthly Scorecard'!B10</f>
        <v>TZL CEI</v>
      </c>
      <c r="C10" s="23" t="str">
        <f>'Monthly Scorecard'!D10</f>
        <v>Partner-Hosted Literacy Activities</v>
      </c>
      <c r="D10" s="23">
        <f>'Monthly Scorecard'!F10</f>
        <v>3</v>
      </c>
      <c r="E10" s="23" t="str">
        <f>'Monthly Scorecard'!G10</f>
        <v>activities</v>
      </c>
      <c r="F10" s="23">
        <f>'Monthly Scorecard'!N10</f>
        <v>0</v>
      </c>
      <c r="G10" s="23"/>
      <c r="H10" s="23">
        <f>'Monthly Scorecard'!Q10</f>
        <v>0</v>
      </c>
      <c r="I10" s="23"/>
      <c r="J10" s="23">
        <f>'Monthly Scorecard'!T10</f>
        <v>0</v>
      </c>
      <c r="K10" s="23"/>
      <c r="L10" s="23">
        <f>'Monthly Scorecard'!W10</f>
        <v>0</v>
      </c>
      <c r="M10" s="23"/>
      <c r="N10" s="23" t="str">
        <f>'Monthly Scorecard'!K10</f>
        <v>D9 Literacy Lead</v>
      </c>
      <c r="O10" s="23" t="str">
        <f>'Monthly Scorecard'!AD10</f>
        <v>Not Updated</v>
      </c>
    </row>
    <row r="11" spans="1:15" ht="14.5">
      <c r="A11" s="23" t="str">
        <f>'Monthly Scorecard'!A11</f>
        <v>CEI-07</v>
      </c>
      <c r="B11" s="23" t="str">
        <f>'Monthly Scorecard'!B11</f>
        <v>TZL CEI</v>
      </c>
      <c r="C11" s="23" t="str">
        <f>'Monthly Scorecard'!D11</f>
        <v>Year-End Literacy Impact Summary</v>
      </c>
      <c r="D11" s="23">
        <f>'Monthly Scorecard'!F11</f>
        <v>1</v>
      </c>
      <c r="E11" s="23" t="str">
        <f>'Monthly Scorecard'!G11</f>
        <v>report</v>
      </c>
      <c r="F11" s="23">
        <f>'Monthly Scorecard'!N11</f>
        <v>0</v>
      </c>
      <c r="G11" s="23"/>
      <c r="H11" s="23">
        <f>'Monthly Scorecard'!Q11</f>
        <v>0</v>
      </c>
      <c r="I11" s="23"/>
      <c r="J11" s="23">
        <f>'Monthly Scorecard'!T11</f>
        <v>0</v>
      </c>
      <c r="K11" s="23"/>
      <c r="L11" s="23">
        <f>'Monthly Scorecard'!W11</f>
        <v>0</v>
      </c>
      <c r="M11" s="23"/>
      <c r="N11" s="23" t="str">
        <f>'Monthly Scorecard'!K11</f>
        <v>D9 Literacy Lead</v>
      </c>
      <c r="O11" s="23" t="str">
        <f>'Monthly Scorecard'!AD11</f>
        <v>Not Updated</v>
      </c>
    </row>
    <row r="12" spans="1:15" ht="14.5">
      <c r="A12" s="23" t="str">
        <f>'Monthly Scorecard'!A12</f>
        <v>CEI-08</v>
      </c>
      <c r="B12" s="23" t="str">
        <f>'Monthly Scorecard'!B12</f>
        <v>TZL CEI</v>
      </c>
      <c r="C12" s="23" t="str">
        <f>'Monthly Scorecard'!D12</f>
        <v>Monthly Program Updates</v>
      </c>
      <c r="D12" s="23">
        <f>'Monthly Scorecard'!F12</f>
        <v>12</v>
      </c>
      <c r="E12" s="23" t="str">
        <f>'Monthly Scorecard'!G12</f>
        <v>updates</v>
      </c>
      <c r="F12" s="23">
        <f>'Monthly Scorecard'!N12</f>
        <v>0</v>
      </c>
      <c r="G12" s="23"/>
      <c r="H12" s="23">
        <f>'Monthly Scorecard'!Q12</f>
        <v>0</v>
      </c>
      <c r="I12" s="23"/>
      <c r="J12" s="23">
        <f>'Monthly Scorecard'!T12</f>
        <v>0</v>
      </c>
      <c r="K12" s="23"/>
      <c r="L12" s="23">
        <f>'Monthly Scorecard'!W12</f>
        <v>0</v>
      </c>
      <c r="M12" s="23"/>
      <c r="N12" s="23" t="str">
        <f>'Monthly Scorecard'!K12</f>
        <v>Program Leads</v>
      </c>
      <c r="O12" s="23" t="str">
        <f>'Monthly Scorecard'!AD12</f>
        <v>Not Updated</v>
      </c>
    </row>
    <row r="13" spans="1:15" ht="14.5">
      <c r="A13" s="23" t="str">
        <f>'Monthly Scorecard'!A13</f>
        <v>CEI-09</v>
      </c>
      <c r="B13" s="23" t="str">
        <f>'Monthly Scorecard'!B13</f>
        <v>TZL CEI</v>
      </c>
      <c r="C13" s="23" t="str">
        <f>'Monthly Scorecard'!D13</f>
        <v>Quarterly Scorecard Reviews</v>
      </c>
      <c r="D13" s="23">
        <f>'Monthly Scorecard'!F13</f>
        <v>4</v>
      </c>
      <c r="E13" s="23" t="str">
        <f>'Monthly Scorecard'!G13</f>
        <v>reviews</v>
      </c>
      <c r="F13" s="23">
        <f>'Monthly Scorecard'!N13</f>
        <v>0</v>
      </c>
      <c r="G13" s="23"/>
      <c r="H13" s="23">
        <f>'Monthly Scorecard'!Q13</f>
        <v>0</v>
      </c>
      <c r="I13" s="23"/>
      <c r="J13" s="23">
        <f>'Monthly Scorecard'!T13</f>
        <v>0</v>
      </c>
      <c r="K13" s="23"/>
      <c r="L13" s="23">
        <f>'Monthly Scorecard'!W13</f>
        <v>0</v>
      </c>
      <c r="M13" s="23"/>
      <c r="N13" s="23" t="str">
        <f>'Monthly Scorecard'!K13</f>
        <v>CEI Board</v>
      </c>
      <c r="O13" s="23" t="str">
        <f>'Monthly Scorecard'!AD13</f>
        <v>Not Updated</v>
      </c>
    </row>
    <row r="14" spans="1:15" ht="14.5">
      <c r="A14" s="23" t="str">
        <f>'Monthly Scorecard'!A14</f>
        <v>CEI-10</v>
      </c>
      <c r="B14" s="23" t="str">
        <f>'Monthly Scorecard'!B14</f>
        <v>TZL CEI</v>
      </c>
      <c r="C14" s="23" t="str">
        <f>'Monthly Scorecard'!D14</f>
        <v>Midyear Strategic Update</v>
      </c>
      <c r="D14" s="23">
        <f>'Monthly Scorecard'!F14</f>
        <v>1</v>
      </c>
      <c r="E14" s="23" t="str">
        <f>'Monthly Scorecard'!G14</f>
        <v>update</v>
      </c>
      <c r="F14" s="23">
        <f>'Monthly Scorecard'!N14</f>
        <v>0</v>
      </c>
      <c r="G14" s="23"/>
      <c r="H14" s="23">
        <f>'Monthly Scorecard'!Q14</f>
        <v>0</v>
      </c>
      <c r="I14" s="23"/>
      <c r="J14" s="23">
        <f>'Monthly Scorecard'!T14</f>
        <v>0</v>
      </c>
      <c r="K14" s="23"/>
      <c r="L14" s="23">
        <f>'Monthly Scorecard'!W14</f>
        <v>0</v>
      </c>
      <c r="M14" s="23"/>
      <c r="N14" s="23" t="str">
        <f>'Monthly Scorecard'!K14</f>
        <v>CEI Board</v>
      </c>
      <c r="O14" s="23" t="str">
        <f>'Monthly Scorecard'!AD14</f>
        <v>Not Updated</v>
      </c>
    </row>
    <row r="15" spans="1:15" ht="14.5">
      <c r="A15" s="23" t="str">
        <f>'Monthly Scorecard'!A15</f>
        <v>CEI-11</v>
      </c>
      <c r="B15" s="23" t="str">
        <f>'Monthly Scorecard'!B15</f>
        <v>TZL CEI</v>
      </c>
      <c r="C15" s="23" t="str">
        <f>'Monthly Scorecard'!D15</f>
        <v>Year-End Impact Report</v>
      </c>
      <c r="D15" s="23">
        <f>'Monthly Scorecard'!F15</f>
        <v>1</v>
      </c>
      <c r="E15" s="23" t="str">
        <f>'Monthly Scorecard'!G15</f>
        <v>report</v>
      </c>
      <c r="F15" s="23">
        <f>'Monthly Scorecard'!N15</f>
        <v>0</v>
      </c>
      <c r="G15" s="23"/>
      <c r="H15" s="23">
        <f>'Monthly Scorecard'!Q15</f>
        <v>0</v>
      </c>
      <c r="I15" s="23"/>
      <c r="J15" s="23">
        <f>'Monthly Scorecard'!T15</f>
        <v>0</v>
      </c>
      <c r="K15" s="23"/>
      <c r="L15" s="23">
        <f>'Monthly Scorecard'!W15</f>
        <v>0</v>
      </c>
      <c r="M15" s="23"/>
      <c r="N15" s="23" t="str">
        <f>'Monthly Scorecard'!K15</f>
        <v>CEI Board</v>
      </c>
      <c r="O15" s="23" t="str">
        <f>'Monthly Scorecard'!AD15</f>
        <v>Not Updated</v>
      </c>
    </row>
    <row r="16" spans="1:15" ht="14.5">
      <c r="A16" s="23" t="str">
        <f>'Monthly Scorecard'!A16</f>
        <v>CEI-12</v>
      </c>
      <c r="B16" s="23" t="str">
        <f>'Monthly Scorecard'!B16</f>
        <v>TZL CEI</v>
      </c>
      <c r="C16" s="23" t="str">
        <f>'Monthly Scorecard'!D16</f>
        <v>Corrective Action for At-Risk Goals</v>
      </c>
      <c r="D16" s="23">
        <f>'Monthly Scorecard'!F16</f>
        <v>100</v>
      </c>
      <c r="E16" s="23" t="str">
        <f>'Monthly Scorecard'!G16</f>
        <v>%</v>
      </c>
      <c r="F16" s="23">
        <f>'Monthly Scorecard'!N16</f>
        <v>0</v>
      </c>
      <c r="G16" s="23"/>
      <c r="H16" s="23">
        <f>'Monthly Scorecard'!Q16</f>
        <v>0</v>
      </c>
      <c r="I16" s="23"/>
      <c r="J16" s="23">
        <f>'Monthly Scorecard'!T16</f>
        <v>0</v>
      </c>
      <c r="K16" s="23"/>
      <c r="L16" s="23">
        <f>'Monthly Scorecard'!W16</f>
        <v>0</v>
      </c>
      <c r="M16" s="23"/>
      <c r="N16" s="23" t="str">
        <f>'Monthly Scorecard'!K16</f>
        <v>CEI Board / Program Leads</v>
      </c>
      <c r="O16" s="23" t="str">
        <f>'Monthly Scorecard'!AD16</f>
        <v>Not Updated</v>
      </c>
    </row>
    <row r="17" spans="1:15" ht="14.5">
      <c r="A17" s="23" t="str">
        <f>'Monthly Scorecard'!A17</f>
        <v>ELMP-01</v>
      </c>
      <c r="B17" s="23" t="str">
        <f>'Monthly Scorecard'!B17</f>
        <v>ELMP</v>
      </c>
      <c r="C17" s="23" t="str">
        <f>'Monthly Scorecard'!D17</f>
        <v>Esquires Enrolled</v>
      </c>
      <c r="D17" s="23">
        <f>'Monthly Scorecard'!F17</f>
        <v>40</v>
      </c>
      <c r="E17" s="23" t="str">
        <f>'Monthly Scorecard'!G17</f>
        <v>Esquires</v>
      </c>
      <c r="F17" s="23">
        <f>'Monthly Scorecard'!N17</f>
        <v>0</v>
      </c>
      <c r="G17" s="23"/>
      <c r="H17" s="23">
        <f>'Monthly Scorecard'!Q17</f>
        <v>0</v>
      </c>
      <c r="I17" s="23"/>
      <c r="J17" s="23">
        <f>'Monthly Scorecard'!T17</f>
        <v>0</v>
      </c>
      <c r="K17" s="23"/>
      <c r="L17" s="23">
        <f>'Monthly Scorecard'!W17</f>
        <v>0</v>
      </c>
      <c r="M17" s="23"/>
      <c r="N17" s="23" t="str">
        <f>'Monthly Scorecard'!K17</f>
        <v>ELMP Program Staff</v>
      </c>
      <c r="O17" s="23" t="str">
        <f>'Monthly Scorecard'!AD17</f>
        <v>Not Updated</v>
      </c>
    </row>
    <row r="18" spans="1:15" ht="14.5">
      <c r="A18" s="23" t="str">
        <f>'Monthly Scorecard'!A18</f>
        <v>ELMP-02</v>
      </c>
      <c r="B18" s="23" t="str">
        <f>'Monthly Scorecard'!B18</f>
        <v>ELMP</v>
      </c>
      <c r="C18" s="23" t="str">
        <f>'Monthly Scorecard'!D18</f>
        <v>Active Esquires Through May</v>
      </c>
      <c r="D18" s="23">
        <f>'Monthly Scorecard'!F18</f>
        <v>36</v>
      </c>
      <c r="E18" s="23" t="str">
        <f>'Monthly Scorecard'!G18</f>
        <v>Esquires</v>
      </c>
      <c r="F18" s="23">
        <f>'Monthly Scorecard'!N18</f>
        <v>0</v>
      </c>
      <c r="G18" s="23"/>
      <c r="H18" s="23">
        <f>'Monthly Scorecard'!Q18</f>
        <v>0</v>
      </c>
      <c r="I18" s="23"/>
      <c r="J18" s="23">
        <f>'Monthly Scorecard'!T18</f>
        <v>0</v>
      </c>
      <c r="K18" s="23"/>
      <c r="L18" s="23">
        <f>'Monthly Scorecard'!W18</f>
        <v>0</v>
      </c>
      <c r="M18" s="23"/>
      <c r="N18" s="23" t="str">
        <f>'Monthly Scorecard'!K18</f>
        <v>ELMP Program Staff</v>
      </c>
      <c r="O18" s="23" t="str">
        <f>'Monthly Scorecard'!AD18</f>
        <v>Not Updated</v>
      </c>
    </row>
    <row r="19" spans="1:15" ht="14.5">
      <c r="A19" s="23" t="str">
        <f>'Monthly Scorecard'!A19</f>
        <v>ELMP-03</v>
      </c>
      <c r="B19" s="23" t="str">
        <f>'Monthly Scorecard'!B19</f>
        <v>ELMP</v>
      </c>
      <c r="C19" s="23" t="str">
        <f>'Monthly Scorecard'!D19</f>
        <v>Primary Success Seminars</v>
      </c>
      <c r="D19" s="23">
        <f>'Monthly Scorecard'!F19</f>
        <v>8</v>
      </c>
      <c r="E19" s="23" t="str">
        <f>'Monthly Scorecard'!G19</f>
        <v>seminars</v>
      </c>
      <c r="F19" s="23">
        <f>'Monthly Scorecard'!N19</f>
        <v>0</v>
      </c>
      <c r="G19" s="23"/>
      <c r="H19" s="23">
        <f>'Monthly Scorecard'!Q19</f>
        <v>0</v>
      </c>
      <c r="I19" s="23"/>
      <c r="J19" s="23">
        <f>'Monthly Scorecard'!T19</f>
        <v>0</v>
      </c>
      <c r="K19" s="23"/>
      <c r="L19" s="23">
        <f>'Monthly Scorecard'!W19</f>
        <v>0</v>
      </c>
      <c r="M19" s="23"/>
      <c r="N19" s="23" t="str">
        <f>'Monthly Scorecard'!K19</f>
        <v>ELMP Program Staff</v>
      </c>
      <c r="O19" s="23" t="str">
        <f>'Monthly Scorecard'!AD19</f>
        <v>Not Updated</v>
      </c>
    </row>
    <row r="20" spans="1:15" ht="14.5">
      <c r="A20" s="23" t="str">
        <f>'Monthly Scorecard'!A20</f>
        <v>ELMP-04</v>
      </c>
      <c r="B20" s="23" t="str">
        <f>'Monthly Scorecard'!B20</f>
        <v>ELMP</v>
      </c>
      <c r="C20" s="23" t="str">
        <f>'Monthly Scorecard'!D20</f>
        <v>Life Plan + Evidence Completion</v>
      </c>
      <c r="D20" s="23">
        <f>'Monthly Scorecard'!F20</f>
        <v>75</v>
      </c>
      <c r="E20" s="23" t="str">
        <f>'Monthly Scorecard'!G20</f>
        <v>%</v>
      </c>
      <c r="F20" s="23">
        <f>'Monthly Scorecard'!N20</f>
        <v>0</v>
      </c>
      <c r="G20" s="23"/>
      <c r="H20" s="23">
        <f>'Monthly Scorecard'!Q20</f>
        <v>0</v>
      </c>
      <c r="I20" s="23"/>
      <c r="J20" s="23">
        <f>'Monthly Scorecard'!T20</f>
        <v>0</v>
      </c>
      <c r="K20" s="23"/>
      <c r="L20" s="23">
        <f>'Monthly Scorecard'!W20</f>
        <v>0</v>
      </c>
      <c r="M20" s="23"/>
      <c r="N20" s="23" t="str">
        <f>'Monthly Scorecard'!K20</f>
        <v>ELMP Program Staff</v>
      </c>
      <c r="O20" s="23" t="str">
        <f>'Monthly Scorecard'!AD20</f>
        <v>Not Updated</v>
      </c>
    </row>
    <row r="21" spans="1:15" ht="14.5">
      <c r="A21" s="23" t="str">
        <f>'Monthly Scorecard'!A21</f>
        <v>ELMP-05</v>
      </c>
      <c r="B21" s="23" t="str">
        <f>'Monthly Scorecard'!B21</f>
        <v>ELMP</v>
      </c>
      <c r="C21" s="23" t="str">
        <f>'Monthly Scorecard'!D21</f>
        <v>College / Career Exposure</v>
      </c>
      <c r="D21" s="23">
        <f>'Monthly Scorecard'!F21</f>
        <v>80</v>
      </c>
      <c r="E21" s="23" t="str">
        <f>'Monthly Scorecard'!G21</f>
        <v>%</v>
      </c>
      <c r="F21" s="23">
        <f>'Monthly Scorecard'!N21</f>
        <v>0</v>
      </c>
      <c r="G21" s="23"/>
      <c r="H21" s="23">
        <f>'Monthly Scorecard'!Q21</f>
        <v>0</v>
      </c>
      <c r="I21" s="23"/>
      <c r="J21" s="23">
        <f>'Monthly Scorecard'!T21</f>
        <v>0</v>
      </c>
      <c r="K21" s="23"/>
      <c r="L21" s="23">
        <f>'Monthly Scorecard'!W21</f>
        <v>0</v>
      </c>
      <c r="M21" s="23"/>
      <c r="N21" s="23" t="str">
        <f>'Monthly Scorecard'!K21</f>
        <v>ELMP Program Staff</v>
      </c>
      <c r="O21" s="23" t="str">
        <f>'Monthly Scorecard'!AD21</f>
        <v>Not Updated</v>
      </c>
    </row>
    <row r="22" spans="1:15" ht="14.5">
      <c r="A22" s="23" t="str">
        <f>'Monthly Scorecard'!A22</f>
        <v>ELMP-06</v>
      </c>
      <c r="B22" s="23" t="str">
        <f>'Monthly Scorecard'!B22</f>
        <v>ELMP</v>
      </c>
      <c r="C22" s="23" t="str">
        <f>'Monthly Scorecard'!D22</f>
        <v>Achievement Badge Completion</v>
      </c>
      <c r="D22" s="23">
        <f>'Monthly Scorecard'!F22</f>
        <v>60</v>
      </c>
      <c r="E22" s="23" t="str">
        <f>'Monthly Scorecard'!G22</f>
        <v>%</v>
      </c>
      <c r="F22" s="23">
        <f>'Monthly Scorecard'!N22</f>
        <v>0</v>
      </c>
      <c r="G22" s="23"/>
      <c r="H22" s="23">
        <f>'Monthly Scorecard'!Q22</f>
        <v>0</v>
      </c>
      <c r="I22" s="23"/>
      <c r="J22" s="23">
        <f>'Monthly Scorecard'!T22</f>
        <v>0</v>
      </c>
      <c r="K22" s="23"/>
      <c r="L22" s="23">
        <f>'Monthly Scorecard'!W22</f>
        <v>0</v>
      </c>
      <c r="M22" s="23"/>
      <c r="N22" s="23" t="str">
        <f>'Monthly Scorecard'!K22</f>
        <v>ELMP Program Staff</v>
      </c>
      <c r="O22" s="23" t="str">
        <f>'Monthly Scorecard'!AD22</f>
        <v>Not Updated</v>
      </c>
    </row>
    <row r="23" spans="1:15" ht="14.5">
      <c r="A23" s="23" t="str">
        <f>'Monthly Scorecard'!A23</f>
        <v>ELMP-07</v>
      </c>
      <c r="B23" s="23" t="str">
        <f>'Monthly Scorecard'!B23</f>
        <v>ELMP</v>
      </c>
      <c r="C23" s="23" t="str">
        <f>'Monthly Scorecard'!D23</f>
        <v>Year-End Progress Reviews</v>
      </c>
      <c r="D23" s="23">
        <f>'Monthly Scorecard'!F23</f>
        <v>100</v>
      </c>
      <c r="E23" s="23" t="str">
        <f>'Monthly Scorecard'!G23</f>
        <v>%</v>
      </c>
      <c r="F23" s="23">
        <f>'Monthly Scorecard'!N23</f>
        <v>0</v>
      </c>
      <c r="G23" s="23"/>
      <c r="H23" s="23">
        <f>'Monthly Scorecard'!Q23</f>
        <v>0</v>
      </c>
      <c r="I23" s="23"/>
      <c r="J23" s="23">
        <f>'Monthly Scorecard'!T23</f>
        <v>0</v>
      </c>
      <c r="K23" s="23"/>
      <c r="L23" s="23">
        <f>'Monthly Scorecard'!W23</f>
        <v>0</v>
      </c>
      <c r="M23" s="23"/>
      <c r="N23" s="23" t="str">
        <f>'Monthly Scorecard'!K23</f>
        <v>ELMP Program Staff</v>
      </c>
      <c r="O23" s="23" t="str">
        <f>'Monthly Scorecard'!AD23</f>
        <v>Not Updated</v>
      </c>
    </row>
    <row r="24" spans="1:15" ht="14.5">
      <c r="A24" s="23" t="str">
        <f>'Monthly Scorecard'!A24</f>
        <v>ELMP-08</v>
      </c>
      <c r="B24" s="23" t="str">
        <f>'Monthly Scorecard'!B24</f>
        <v>ELMP</v>
      </c>
      <c r="C24" s="23" t="str">
        <f>'Monthly Scorecard'!D24</f>
        <v>Cross-Pillar Leadership Experience</v>
      </c>
      <c r="D24" s="23">
        <f>'Monthly Scorecard'!F24</f>
        <v>75</v>
      </c>
      <c r="E24" s="23" t="str">
        <f>'Monthly Scorecard'!G24</f>
        <v>%</v>
      </c>
      <c r="F24" s="23">
        <f>'Monthly Scorecard'!N24</f>
        <v>0</v>
      </c>
      <c r="G24" s="23"/>
      <c r="H24" s="23">
        <f>'Monthly Scorecard'!Q24</f>
        <v>0</v>
      </c>
      <c r="I24" s="23"/>
      <c r="J24" s="23">
        <f>'Monthly Scorecard'!T24</f>
        <v>0</v>
      </c>
      <c r="K24" s="23"/>
      <c r="L24" s="23">
        <f>'Monthly Scorecard'!W24</f>
        <v>0</v>
      </c>
      <c r="M24" s="23"/>
      <c r="N24" s="23" t="str">
        <f>'Monthly Scorecard'!K24</f>
        <v>ELMP Program Staff</v>
      </c>
      <c r="O24" s="23" t="str">
        <f>'Monthly Scorecard'!AD24</f>
        <v>Not Updated</v>
      </c>
    </row>
    <row r="25" spans="1:15" ht="14.5">
      <c r="A25" s="23" t="str">
        <f>'Monthly Scorecard'!A25</f>
        <v>ELMP-09</v>
      </c>
      <c r="B25" s="23" t="str">
        <f>'Monthly Scorecard'!B25</f>
        <v>ELMP</v>
      </c>
      <c r="C25" s="23" t="str">
        <f>'Monthly Scorecard'!D25</f>
        <v>Youth Town Hall Participation</v>
      </c>
      <c r="D25" s="23">
        <f>'Monthly Scorecard'!F25</f>
        <v>25</v>
      </c>
      <c r="E25" s="23" t="str">
        <f>'Monthly Scorecard'!G25</f>
        <v>Esquires</v>
      </c>
      <c r="F25" s="23">
        <f>'Monthly Scorecard'!N25</f>
        <v>0</v>
      </c>
      <c r="G25" s="23"/>
      <c r="H25" s="23">
        <f>'Monthly Scorecard'!Q25</f>
        <v>0</v>
      </c>
      <c r="I25" s="23"/>
      <c r="J25" s="23">
        <f>'Monthly Scorecard'!T25</f>
        <v>0</v>
      </c>
      <c r="K25" s="23"/>
      <c r="L25" s="23">
        <f>'Monthly Scorecard'!W25</f>
        <v>0</v>
      </c>
      <c r="M25" s="23"/>
      <c r="N25" s="23" t="str">
        <f>'Monthly Scorecard'!K25</f>
        <v>ELMP / Empower Leads</v>
      </c>
      <c r="O25" s="23" t="str">
        <f>'Monthly Scorecard'!AD25</f>
        <v>Not Updated</v>
      </c>
    </row>
    <row r="26" spans="1:15" ht="14.5">
      <c r="A26" s="23" t="str">
        <f>'Monthly Scorecard'!A26</f>
        <v>ELMP-10</v>
      </c>
      <c r="B26" s="23" t="str">
        <f>'Monthly Scorecard'!B26</f>
        <v>ELMP</v>
      </c>
      <c r="C26" s="23" t="str">
        <f>'Monthly Scorecard'!D26</f>
        <v>Decision Briefs / Civic Actions</v>
      </c>
      <c r="D26" s="23">
        <f>'Monthly Scorecard'!F26</f>
        <v>20</v>
      </c>
      <c r="E26" s="23" t="str">
        <f>'Monthly Scorecard'!G26</f>
        <v>completed</v>
      </c>
      <c r="F26" s="23">
        <f>'Monthly Scorecard'!N26</f>
        <v>0</v>
      </c>
      <c r="G26" s="23"/>
      <c r="H26" s="23">
        <f>'Monthly Scorecard'!Q26</f>
        <v>0</v>
      </c>
      <c r="I26" s="23"/>
      <c r="J26" s="23">
        <f>'Monthly Scorecard'!T26</f>
        <v>0</v>
      </c>
      <c r="K26" s="23"/>
      <c r="L26" s="23">
        <f>'Monthly Scorecard'!W26</f>
        <v>0</v>
      </c>
      <c r="M26" s="23"/>
      <c r="N26" s="23" t="str">
        <f>'Monthly Scorecard'!K26</f>
        <v>ELMP / Empower Leads</v>
      </c>
      <c r="O26" s="23" t="str">
        <f>'Monthly Scorecard'!AD26</f>
        <v>Not Updated</v>
      </c>
    </row>
    <row r="27" spans="1:15" ht="14.5">
      <c r="A27" s="23" t="str">
        <f>'Monthly Scorecard'!A27</f>
        <v>ELMP-11</v>
      </c>
      <c r="B27" s="23" t="str">
        <f>'Monthly Scorecard'!B27</f>
        <v>ELMP</v>
      </c>
      <c r="C27" s="23" t="str">
        <f>'Monthly Scorecard'!D27</f>
        <v>Tutoring Request Response</v>
      </c>
      <c r="D27" s="23">
        <f>'Monthly Scorecard'!F27</f>
        <v>100</v>
      </c>
      <c r="E27" s="23" t="str">
        <f>'Monthly Scorecard'!G27</f>
        <v>%</v>
      </c>
      <c r="F27" s="23">
        <f>'Monthly Scorecard'!N27</f>
        <v>0</v>
      </c>
      <c r="G27" s="23"/>
      <c r="H27" s="23">
        <f>'Monthly Scorecard'!Q27</f>
        <v>0</v>
      </c>
      <c r="I27" s="23"/>
      <c r="J27" s="23">
        <f>'Monthly Scorecard'!T27</f>
        <v>0</v>
      </c>
      <c r="K27" s="23"/>
      <c r="L27" s="23">
        <f>'Monthly Scorecard'!W27</f>
        <v>0</v>
      </c>
      <c r="M27" s="23"/>
      <c r="N27" s="23" t="str">
        <f>'Monthly Scorecard'!K27</f>
        <v>ELMP Program Staff</v>
      </c>
      <c r="O27" s="23" t="str">
        <f>'Monthly Scorecard'!AD27</f>
        <v>Not Updated</v>
      </c>
    </row>
    <row r="28" spans="1:15" ht="28">
      <c r="A28" s="23" t="str">
        <f>'Monthly Scorecard'!A28</f>
        <v>CS-01</v>
      </c>
      <c r="B28" s="23" t="str">
        <f>'Monthly Scorecard'!B28</f>
        <v>Caring &amp; Sharing</v>
      </c>
      <c r="C28" s="23" t="str">
        <f>'Monthly Scorecard'!D28</f>
        <v>Family Support Contacts</v>
      </c>
      <c r="D28" s="23">
        <f>'Monthly Scorecard'!F28</f>
        <v>150</v>
      </c>
      <c r="E28" s="23" t="str">
        <f>'Monthly Scorecard'!G28</f>
        <v>contacts</v>
      </c>
      <c r="F28" s="23">
        <f>'Monthly Scorecard'!N28</f>
        <v>0</v>
      </c>
      <c r="G28" s="23"/>
      <c r="H28" s="23">
        <f>'Monthly Scorecard'!Q28</f>
        <v>0</v>
      </c>
      <c r="I28" s="23"/>
      <c r="J28" s="23">
        <f>'Monthly Scorecard'!T28</f>
        <v>0</v>
      </c>
      <c r="K28" s="23"/>
      <c r="L28" s="23">
        <f>'Monthly Scorecard'!W28</f>
        <v>0</v>
      </c>
      <c r="M28" s="23"/>
      <c r="N28" s="23" t="str">
        <f>'Monthly Scorecard'!K28</f>
        <v>Caring &amp; Sharing Co-Directors</v>
      </c>
      <c r="O28" s="23" t="str">
        <f>'Monthly Scorecard'!AD28</f>
        <v>Not Updated</v>
      </c>
    </row>
    <row r="29" spans="1:15" ht="28">
      <c r="A29" s="23" t="str">
        <f>'Monthly Scorecard'!A29</f>
        <v>CS-02</v>
      </c>
      <c r="B29" s="23" t="str">
        <f>'Monthly Scorecard'!B29</f>
        <v>Caring &amp; Sharing</v>
      </c>
      <c r="C29" s="23" t="str">
        <f>'Monthly Scorecard'!D29</f>
        <v>Food Baskets / Equivalent Packages</v>
      </c>
      <c r="D29" s="23">
        <f>'Monthly Scorecard'!F29</f>
        <v>150</v>
      </c>
      <c r="E29" s="23" t="str">
        <f>'Monthly Scorecard'!G29</f>
        <v>packages</v>
      </c>
      <c r="F29" s="23">
        <f>'Monthly Scorecard'!N29</f>
        <v>0</v>
      </c>
      <c r="G29" s="23"/>
      <c r="H29" s="23">
        <f>'Monthly Scorecard'!Q29</f>
        <v>0</v>
      </c>
      <c r="I29" s="23"/>
      <c r="J29" s="23">
        <f>'Monthly Scorecard'!T29</f>
        <v>0</v>
      </c>
      <c r="K29" s="23"/>
      <c r="L29" s="23">
        <f>'Monthly Scorecard'!W29</f>
        <v>0</v>
      </c>
      <c r="M29" s="23"/>
      <c r="N29" s="23" t="str">
        <f>'Monthly Scorecard'!K29</f>
        <v>Caring &amp; Sharing Co-Directors</v>
      </c>
      <c r="O29" s="23" t="str">
        <f>'Monthly Scorecard'!AD29</f>
        <v>Not Updated</v>
      </c>
    </row>
    <row r="30" spans="1:15" ht="28">
      <c r="A30" s="23" t="str">
        <f>'Monthly Scorecard'!A30</f>
        <v>CS-03</v>
      </c>
      <c r="B30" s="23" t="str">
        <f>'Monthly Scorecard'!B30</f>
        <v>Caring &amp; Sharing</v>
      </c>
      <c r="C30" s="23" t="str">
        <f>'Monthly Scorecard'!D30</f>
        <v>Family Essentials Kits</v>
      </c>
      <c r="D30" s="23">
        <f>'Monthly Scorecard'!F30</f>
        <v>50</v>
      </c>
      <c r="E30" s="23" t="str">
        <f>'Monthly Scorecard'!G30</f>
        <v>kits</v>
      </c>
      <c r="F30" s="23">
        <f>'Monthly Scorecard'!N30</f>
        <v>0</v>
      </c>
      <c r="G30" s="23"/>
      <c r="H30" s="23">
        <f>'Monthly Scorecard'!Q30</f>
        <v>0</v>
      </c>
      <c r="I30" s="23"/>
      <c r="J30" s="23">
        <f>'Monthly Scorecard'!T30</f>
        <v>0</v>
      </c>
      <c r="K30" s="23"/>
      <c r="L30" s="23">
        <f>'Monthly Scorecard'!W30</f>
        <v>0</v>
      </c>
      <c r="M30" s="23"/>
      <c r="N30" s="23" t="str">
        <f>'Monthly Scorecard'!K30</f>
        <v>Caring &amp; Sharing Co-Directors</v>
      </c>
      <c r="O30" s="23" t="str">
        <f>'Monthly Scorecard'!AD30</f>
        <v>Not Updated</v>
      </c>
    </row>
    <row r="31" spans="1:15" ht="28">
      <c r="A31" s="23" t="str">
        <f>'Monthly Scorecard'!A31</f>
        <v>CS-04</v>
      </c>
      <c r="B31" s="23" t="str">
        <f>'Monthly Scorecard'!B31</f>
        <v>Caring &amp; Sharing</v>
      </c>
      <c r="C31" s="23" t="str">
        <f>'Monthly Scorecard'!D31</f>
        <v>Senior Connection / Brother's Keeper</v>
      </c>
      <c r="D31" s="23">
        <f>'Monthly Scorecard'!F31</f>
        <v>100</v>
      </c>
      <c r="E31" s="23" t="str">
        <f>'Monthly Scorecard'!G31</f>
        <v>%</v>
      </c>
      <c r="F31" s="23">
        <f>'Monthly Scorecard'!N31</f>
        <v>0</v>
      </c>
      <c r="G31" s="23"/>
      <c r="H31" s="23">
        <f>'Monthly Scorecard'!Q31</f>
        <v>0</v>
      </c>
      <c r="I31" s="23"/>
      <c r="J31" s="23">
        <f>'Monthly Scorecard'!T31</f>
        <v>0</v>
      </c>
      <c r="K31" s="23"/>
      <c r="L31" s="23">
        <f>'Monthly Scorecard'!W31</f>
        <v>0</v>
      </c>
      <c r="M31" s="23"/>
      <c r="N31" s="23" t="str">
        <f>'Monthly Scorecard'!K31</f>
        <v>Caring &amp; Sharing Co-Directors</v>
      </c>
      <c r="O31" s="23" t="str">
        <f>'Monthly Scorecard'!AD31</f>
        <v>Not Updated</v>
      </c>
    </row>
    <row r="32" spans="1:15" ht="28">
      <c r="A32" s="23" t="str">
        <f>'Monthly Scorecard'!A32</f>
        <v>CS-05</v>
      </c>
      <c r="B32" s="23" t="str">
        <f>'Monthly Scorecard'!B32</f>
        <v>Caring &amp; Sharing</v>
      </c>
      <c r="C32" s="23" t="str">
        <f>'Monthly Scorecard'!D32</f>
        <v>Christmas Family Sponsorship</v>
      </c>
      <c r="D32" s="23">
        <f>'Monthly Scorecard'!F32</f>
        <v>2</v>
      </c>
      <c r="E32" s="23" t="str">
        <f>'Monthly Scorecard'!G32</f>
        <v>families</v>
      </c>
      <c r="F32" s="23">
        <f>'Monthly Scorecard'!N32</f>
        <v>0</v>
      </c>
      <c r="G32" s="23"/>
      <c r="H32" s="23">
        <f>'Monthly Scorecard'!Q32</f>
        <v>0</v>
      </c>
      <c r="I32" s="23"/>
      <c r="J32" s="23">
        <f>'Monthly Scorecard'!T32</f>
        <v>0</v>
      </c>
      <c r="K32" s="23"/>
      <c r="L32" s="23">
        <f>'Monthly Scorecard'!W32</f>
        <v>0</v>
      </c>
      <c r="M32" s="23"/>
      <c r="N32" s="23" t="str">
        <f>'Monthly Scorecard'!K32</f>
        <v>Caring &amp; Sharing Co-Directors</v>
      </c>
      <c r="O32" s="23" t="str">
        <f>'Monthly Scorecard'!AD32</f>
        <v>Not Updated</v>
      </c>
    </row>
    <row r="33" spans="1:15" ht="28">
      <c r="A33" s="23" t="str">
        <f>'Monthly Scorecard'!A33</f>
        <v>CS-06</v>
      </c>
      <c r="B33" s="23" t="str">
        <f>'Monthly Scorecard'!B33</f>
        <v>Caring &amp; Sharing</v>
      </c>
      <c r="C33" s="23" t="str">
        <f>'Monthly Scorecard'!D33</f>
        <v>Organized Service Projects</v>
      </c>
      <c r="D33" s="23">
        <f>'Monthly Scorecard'!F33</f>
        <v>2</v>
      </c>
      <c r="E33" s="23" t="str">
        <f>'Monthly Scorecard'!G33</f>
        <v>projects</v>
      </c>
      <c r="F33" s="23">
        <f>'Monthly Scorecard'!N33</f>
        <v>0</v>
      </c>
      <c r="G33" s="23"/>
      <c r="H33" s="23">
        <f>'Monthly Scorecard'!Q33</f>
        <v>0</v>
      </c>
      <c r="I33" s="23"/>
      <c r="J33" s="23">
        <f>'Monthly Scorecard'!T33</f>
        <v>0</v>
      </c>
      <c r="K33" s="23"/>
      <c r="L33" s="23">
        <f>'Monthly Scorecard'!W33</f>
        <v>0</v>
      </c>
      <c r="M33" s="23"/>
      <c r="N33" s="23" t="str">
        <f>'Monthly Scorecard'!K33</f>
        <v>Caring &amp; Sharing Co-Directors</v>
      </c>
      <c r="O33" s="23" t="str">
        <f>'Monthly Scorecard'!AD33</f>
        <v>Not Updated</v>
      </c>
    </row>
    <row r="34" spans="1:15" ht="28">
      <c r="A34" s="23" t="str">
        <f>'Monthly Scorecard'!A34</f>
        <v>CS-07</v>
      </c>
      <c r="B34" s="23" t="str">
        <f>'Monthly Scorecard'!B34</f>
        <v>Caring &amp; Sharing</v>
      </c>
      <c r="C34" s="23" t="str">
        <f>'Monthly Scorecard'!D34</f>
        <v>Food Sorted</v>
      </c>
      <c r="D34" s="23">
        <f>'Monthly Scorecard'!F34</f>
        <v>1000</v>
      </c>
      <c r="E34" s="23" t="str">
        <f>'Monthly Scorecard'!G34</f>
        <v>pounds</v>
      </c>
      <c r="F34" s="23">
        <f>'Monthly Scorecard'!N34</f>
        <v>0</v>
      </c>
      <c r="G34" s="23"/>
      <c r="H34" s="23">
        <f>'Monthly Scorecard'!Q34</f>
        <v>0</v>
      </c>
      <c r="I34" s="23"/>
      <c r="J34" s="23">
        <f>'Monthly Scorecard'!T34</f>
        <v>0</v>
      </c>
      <c r="K34" s="23"/>
      <c r="L34" s="23">
        <f>'Monthly Scorecard'!W34</f>
        <v>0</v>
      </c>
      <c r="M34" s="23"/>
      <c r="N34" s="23" t="str">
        <f>'Monthly Scorecard'!K34</f>
        <v>Caring &amp; Sharing Co-Directors</v>
      </c>
      <c r="O34" s="23" t="str">
        <f>'Monthly Scorecard'!AD34</f>
        <v>Not Updated</v>
      </c>
    </row>
    <row r="35" spans="1:15" ht="28">
      <c r="A35" s="23" t="str">
        <f>'Monthly Scorecard'!A35</f>
        <v>CS-08</v>
      </c>
      <c r="B35" s="23" t="str">
        <f>'Monthly Scorecard'!B35</f>
        <v>Caring &amp; Sharing</v>
      </c>
      <c r="C35" s="23" t="str">
        <f>'Monthly Scorecard'!D35</f>
        <v>CPR / AED Pilot</v>
      </c>
      <c r="D35" s="23">
        <f>'Monthly Scorecard'!F35</f>
        <v>20</v>
      </c>
      <c r="E35" s="23" t="str">
        <f>'Monthly Scorecard'!G35</f>
        <v>participants</v>
      </c>
      <c r="F35" s="23">
        <f>'Monthly Scorecard'!N35</f>
        <v>0</v>
      </c>
      <c r="G35" s="23"/>
      <c r="H35" s="23">
        <f>'Monthly Scorecard'!Q35</f>
        <v>0</v>
      </c>
      <c r="I35" s="23"/>
      <c r="J35" s="23">
        <f>'Monthly Scorecard'!T35</f>
        <v>0</v>
      </c>
      <c r="K35" s="23"/>
      <c r="L35" s="23">
        <f>'Monthly Scorecard'!W35</f>
        <v>0</v>
      </c>
      <c r="M35" s="23"/>
      <c r="N35" s="23" t="str">
        <f>'Monthly Scorecard'!K35</f>
        <v>Caring &amp; Sharing Co-Directors</v>
      </c>
      <c r="O35" s="23" t="str">
        <f>'Monthly Scorecard'!AD35</f>
        <v>Not Updated</v>
      </c>
    </row>
    <row r="36" spans="1:15" ht="28">
      <c r="A36" s="23" t="str">
        <f>'Monthly Scorecard'!A36</f>
        <v>CS-09</v>
      </c>
      <c r="B36" s="23" t="str">
        <f>'Monthly Scorecard'!B36</f>
        <v>Caring &amp; Sharing</v>
      </c>
      <c r="C36" s="23" t="str">
        <f>'Monthly Scorecard'!D36</f>
        <v>Program Resources Raised</v>
      </c>
      <c r="D36" s="23">
        <f>'Monthly Scorecard'!F36</f>
        <v>10000</v>
      </c>
      <c r="E36" s="23" t="str">
        <f>'Monthly Scorecard'!G36</f>
        <v>$</v>
      </c>
      <c r="F36" s="23">
        <f>'Monthly Scorecard'!N36</f>
        <v>0</v>
      </c>
      <c r="G36" s="23"/>
      <c r="H36" s="23">
        <f>'Monthly Scorecard'!Q36</f>
        <v>0</v>
      </c>
      <c r="I36" s="23"/>
      <c r="J36" s="23">
        <f>'Monthly Scorecard'!T36</f>
        <v>0</v>
      </c>
      <c r="K36" s="23"/>
      <c r="L36" s="23">
        <f>'Monthly Scorecard'!W36</f>
        <v>0</v>
      </c>
      <c r="M36" s="23"/>
      <c r="N36" s="23" t="str">
        <f>'Monthly Scorecard'!K36</f>
        <v>Caring &amp; Sharing Co-Directors</v>
      </c>
      <c r="O36" s="23" t="str">
        <f>'Monthly Scorecard'!AD36</f>
        <v>Not Updated</v>
      </c>
    </row>
    <row r="37" spans="1:15" ht="28">
      <c r="A37" s="23" t="str">
        <f>'Monthly Scorecard'!A37</f>
        <v>CS-10</v>
      </c>
      <c r="B37" s="23" t="str">
        <f>'Monthly Scorecard'!B37</f>
        <v>Caring &amp; Sharing</v>
      </c>
      <c r="C37" s="23" t="str">
        <f>'Monthly Scorecard'!D37</f>
        <v>Active Caring &amp; Sharing Partners</v>
      </c>
      <c r="D37" s="23">
        <f>'Monthly Scorecard'!F37</f>
        <v>5</v>
      </c>
      <c r="E37" s="23" t="str">
        <f>'Monthly Scorecard'!G37</f>
        <v>partners</v>
      </c>
      <c r="F37" s="23">
        <f>'Monthly Scorecard'!N37</f>
        <v>0</v>
      </c>
      <c r="G37" s="23"/>
      <c r="H37" s="23">
        <f>'Monthly Scorecard'!Q37</f>
        <v>0</v>
      </c>
      <c r="I37" s="23"/>
      <c r="J37" s="23">
        <f>'Monthly Scorecard'!T37</f>
        <v>0</v>
      </c>
      <c r="K37" s="23"/>
      <c r="L37" s="23">
        <f>'Monthly Scorecard'!W37</f>
        <v>0</v>
      </c>
      <c r="M37" s="23"/>
      <c r="N37" s="23" t="str">
        <f>'Monthly Scorecard'!K37</f>
        <v>Caring &amp; Sharing Co-Directors</v>
      </c>
      <c r="O37" s="23" t="str">
        <f>'Monthly Scorecard'!AD37</f>
        <v>Not Updated</v>
      </c>
    </row>
    <row r="38" spans="1:15" ht="28">
      <c r="A38" s="23" t="str">
        <f>'Monthly Scorecard'!A38</f>
        <v>CS-11</v>
      </c>
      <c r="B38" s="23" t="str">
        <f>'Monthly Scorecard'!B38</f>
        <v>Caring &amp; Sharing</v>
      </c>
      <c r="C38" s="23" t="str">
        <f>'Monthly Scorecard'!D38</f>
        <v>Referral Review Timeliness</v>
      </c>
      <c r="D38" s="23">
        <f>'Monthly Scorecard'!F38</f>
        <v>100</v>
      </c>
      <c r="E38" s="23" t="str">
        <f>'Monthly Scorecard'!G38</f>
        <v>%</v>
      </c>
      <c r="F38" s="23">
        <f>'Monthly Scorecard'!N38</f>
        <v>0</v>
      </c>
      <c r="G38" s="23"/>
      <c r="H38" s="23">
        <f>'Monthly Scorecard'!Q38</f>
        <v>0</v>
      </c>
      <c r="I38" s="23"/>
      <c r="J38" s="23">
        <f>'Monthly Scorecard'!T38</f>
        <v>0</v>
      </c>
      <c r="K38" s="23"/>
      <c r="L38" s="23">
        <f>'Monthly Scorecard'!W38</f>
        <v>0</v>
      </c>
      <c r="M38" s="23"/>
      <c r="N38" s="23" t="str">
        <f>'Monthly Scorecard'!K38</f>
        <v>Caring &amp; Sharing Co-Directors</v>
      </c>
      <c r="O38" s="23" t="str">
        <f>'Monthly Scorecard'!AD38</f>
        <v>Not Updated</v>
      </c>
    </row>
    <row r="39" spans="1:15" ht="14.5">
      <c r="A39" s="23" t="str">
        <f>'Monthly Scorecard'!A39</f>
        <v>EMP-01</v>
      </c>
      <c r="B39" s="23" t="str">
        <f>'Monthly Scorecard'!B39</f>
        <v>TZL Empower</v>
      </c>
      <c r="C39" s="23" t="str">
        <f>'Monthly Scorecard'!D39</f>
        <v>Civic Education Symposium Attendance</v>
      </c>
      <c r="D39" s="23">
        <f>'Monthly Scorecard'!F39</f>
        <v>100</v>
      </c>
      <c r="E39" s="23" t="str">
        <f>'Monthly Scorecard'!G39</f>
        <v>attendees</v>
      </c>
      <c r="F39" s="23">
        <f>'Monthly Scorecard'!N39</f>
        <v>0</v>
      </c>
      <c r="G39" s="23"/>
      <c r="H39" s="23">
        <f>'Monthly Scorecard'!Q39</f>
        <v>0</v>
      </c>
      <c r="I39" s="23"/>
      <c r="J39" s="23">
        <f>'Monthly Scorecard'!T39</f>
        <v>0</v>
      </c>
      <c r="K39" s="23"/>
      <c r="L39" s="23">
        <f>'Monthly Scorecard'!W39</f>
        <v>0</v>
      </c>
      <c r="M39" s="23"/>
      <c r="N39" s="23" t="str">
        <f>'Monthly Scorecard'!K39</f>
        <v>TZL Empower Lead</v>
      </c>
      <c r="O39" s="23" t="str">
        <f>'Monthly Scorecard'!AD39</f>
        <v>Not Updated</v>
      </c>
    </row>
    <row r="40" spans="1:15" ht="14.5">
      <c r="A40" s="23" t="str">
        <f>'Monthly Scorecard'!A40</f>
        <v>EMP-02</v>
      </c>
      <c r="B40" s="23" t="str">
        <f>'Monthly Scorecard'!B40</f>
        <v>TZL Empower</v>
      </c>
      <c r="C40" s="23" t="str">
        <f>'Monthly Scorecard'!D40</f>
        <v>Verified Civic Resource Recipients</v>
      </c>
      <c r="D40" s="23">
        <f>'Monthly Scorecard'!F40</f>
        <v>75</v>
      </c>
      <c r="E40" s="23" t="str">
        <f>'Monthly Scorecard'!G40</f>
        <v>recipients</v>
      </c>
      <c r="F40" s="23">
        <f>'Monthly Scorecard'!N40</f>
        <v>0</v>
      </c>
      <c r="G40" s="23"/>
      <c r="H40" s="23">
        <f>'Monthly Scorecard'!Q40</f>
        <v>0</v>
      </c>
      <c r="I40" s="23"/>
      <c r="J40" s="23">
        <f>'Monthly Scorecard'!T40</f>
        <v>0</v>
      </c>
      <c r="K40" s="23"/>
      <c r="L40" s="23">
        <f>'Monthly Scorecard'!W40</f>
        <v>0</v>
      </c>
      <c r="M40" s="23"/>
      <c r="N40" s="23" t="str">
        <f>'Monthly Scorecard'!K40</f>
        <v>TZL Empower Lead</v>
      </c>
      <c r="O40" s="23" t="str">
        <f>'Monthly Scorecard'!AD40</f>
        <v>Not Updated</v>
      </c>
    </row>
    <row r="41" spans="1:15" ht="14.5">
      <c r="A41" s="23" t="str">
        <f>'Monthly Scorecard'!A41</f>
        <v>EMP-03</v>
      </c>
      <c r="B41" s="23" t="str">
        <f>'Monthly Scorecard'!B41</f>
        <v>TZL Empower</v>
      </c>
      <c r="C41" s="23" t="str">
        <f>'Monthly Scorecard'!D41</f>
        <v>Symposium Evaluations</v>
      </c>
      <c r="D41" s="23">
        <f>'Monthly Scorecard'!F41</f>
        <v>60</v>
      </c>
      <c r="E41" s="23" t="str">
        <f>'Monthly Scorecard'!G41</f>
        <v>evaluations</v>
      </c>
      <c r="F41" s="23">
        <f>'Monthly Scorecard'!N41</f>
        <v>0</v>
      </c>
      <c r="G41" s="23"/>
      <c r="H41" s="23">
        <f>'Monthly Scorecard'!Q41</f>
        <v>0</v>
      </c>
      <c r="I41" s="23"/>
      <c r="J41" s="23">
        <f>'Monthly Scorecard'!T41</f>
        <v>0</v>
      </c>
      <c r="K41" s="23"/>
      <c r="L41" s="23">
        <f>'Monthly Scorecard'!W41</f>
        <v>0</v>
      </c>
      <c r="M41" s="23"/>
      <c r="N41" s="23" t="str">
        <f>'Monthly Scorecard'!K41</f>
        <v>TZL Empower Lead</v>
      </c>
      <c r="O41" s="23" t="str">
        <f>'Monthly Scorecard'!AD41</f>
        <v>Not Updated</v>
      </c>
    </row>
    <row r="42" spans="1:15" ht="14.5">
      <c r="A42" s="23" t="str">
        <f>'Monthly Scorecard'!A42</f>
        <v>EMP-04</v>
      </c>
      <c r="B42" s="23" t="str">
        <f>'Monthly Scorecard'!B42</f>
        <v>TZL Empower</v>
      </c>
      <c r="C42" s="23" t="str">
        <f>'Monthly Scorecard'!D42</f>
        <v>Increased Civic Understanding</v>
      </c>
      <c r="D42" s="23">
        <f>'Monthly Scorecard'!F42</f>
        <v>80</v>
      </c>
      <c r="E42" s="23" t="str">
        <f>'Monthly Scorecard'!G42</f>
        <v>%</v>
      </c>
      <c r="F42" s="23">
        <f>'Monthly Scorecard'!N42</f>
        <v>0</v>
      </c>
      <c r="G42" s="23"/>
      <c r="H42" s="23">
        <f>'Monthly Scorecard'!Q42</f>
        <v>0</v>
      </c>
      <c r="I42" s="23"/>
      <c r="J42" s="23">
        <f>'Monthly Scorecard'!T42</f>
        <v>0</v>
      </c>
      <c r="K42" s="23"/>
      <c r="L42" s="23">
        <f>'Monthly Scorecard'!W42</f>
        <v>0</v>
      </c>
      <c r="M42" s="23"/>
      <c r="N42" s="23" t="str">
        <f>'Monthly Scorecard'!K42</f>
        <v>TZL Empower Lead</v>
      </c>
      <c r="O42" s="23" t="str">
        <f>'Monthly Scorecard'!AD42</f>
        <v>Not Updated</v>
      </c>
    </row>
    <row r="43" spans="1:15" ht="14.5">
      <c r="A43" s="23" t="str">
        <f>'Monthly Scorecard'!A43</f>
        <v>EMP-05</v>
      </c>
      <c r="B43" s="23" t="str">
        <f>'Monthly Scorecard'!B43</f>
        <v>TZL Empower</v>
      </c>
      <c r="C43" s="23" t="str">
        <f>'Monthly Scorecard'!D43</f>
        <v>Prospective Volunteers</v>
      </c>
      <c r="D43" s="23">
        <f>'Monthly Scorecard'!F43</f>
        <v>10</v>
      </c>
      <c r="E43" s="23" t="str">
        <f>'Monthly Scorecard'!G43</f>
        <v>volunteers</v>
      </c>
      <c r="F43" s="23">
        <f>'Monthly Scorecard'!N43</f>
        <v>0</v>
      </c>
      <c r="G43" s="23"/>
      <c r="H43" s="23">
        <f>'Monthly Scorecard'!Q43</f>
        <v>0</v>
      </c>
      <c r="I43" s="23"/>
      <c r="J43" s="23">
        <f>'Monthly Scorecard'!T43</f>
        <v>0</v>
      </c>
      <c r="K43" s="23"/>
      <c r="L43" s="23">
        <f>'Monthly Scorecard'!W43</f>
        <v>0</v>
      </c>
      <c r="M43" s="23"/>
      <c r="N43" s="23" t="str">
        <f>'Monthly Scorecard'!K43</f>
        <v>TZL Empower Lead</v>
      </c>
      <c r="O43" s="23" t="str">
        <f>'Monthly Scorecard'!AD43</f>
        <v>Not Updated</v>
      </c>
    </row>
    <row r="44" spans="1:15" ht="14.5">
      <c r="A44" s="23" t="str">
        <f>'Monthly Scorecard'!A44</f>
        <v>EMP-06</v>
      </c>
      <c r="B44" s="23" t="str">
        <f>'Monthly Scorecard'!B44</f>
        <v>TZL Empower</v>
      </c>
      <c r="C44" s="23" t="str">
        <f>'Monthly Scorecard'!D44</f>
        <v>Youth Town Hall Attendance</v>
      </c>
      <c r="D44" s="23">
        <f>'Monthly Scorecard'!F44</f>
        <v>100</v>
      </c>
      <c r="E44" s="23" t="str">
        <f>'Monthly Scorecard'!G44</f>
        <v>attendees</v>
      </c>
      <c r="F44" s="23">
        <f>'Monthly Scorecard'!N44</f>
        <v>0</v>
      </c>
      <c r="G44" s="23"/>
      <c r="H44" s="23">
        <f>'Monthly Scorecard'!Q44</f>
        <v>0</v>
      </c>
      <c r="I44" s="23"/>
      <c r="J44" s="23">
        <f>'Monthly Scorecard'!T44</f>
        <v>0</v>
      </c>
      <c r="K44" s="23"/>
      <c r="L44" s="23">
        <f>'Monthly Scorecard'!W44</f>
        <v>0</v>
      </c>
      <c r="M44" s="23"/>
      <c r="N44" s="23" t="str">
        <f>'Monthly Scorecard'!K44</f>
        <v>TZL Empower Lead</v>
      </c>
      <c r="O44" s="23" t="str">
        <f>'Monthly Scorecard'!AD44</f>
        <v>Not Updated</v>
      </c>
    </row>
    <row r="45" spans="1:15" ht="28">
      <c r="A45" s="23" t="str">
        <f>'Monthly Scorecard'!A45</f>
        <v>EMP-07</v>
      </c>
      <c r="B45" s="23" t="str">
        <f>'Monthly Scorecard'!B45</f>
        <v>TZL Empower</v>
      </c>
      <c r="C45" s="23" t="str">
        <f>'Monthly Scorecard'!D45</f>
        <v>Esquires at Youth Town Hall</v>
      </c>
      <c r="D45" s="23">
        <f>'Monthly Scorecard'!F45</f>
        <v>25</v>
      </c>
      <c r="E45" s="23" t="str">
        <f>'Monthly Scorecard'!G45</f>
        <v>Esquires</v>
      </c>
      <c r="F45" s="23">
        <f>'Monthly Scorecard'!N45</f>
        <v>0</v>
      </c>
      <c r="G45" s="23"/>
      <c r="H45" s="23">
        <f>'Monthly Scorecard'!Q45</f>
        <v>0</v>
      </c>
      <c r="I45" s="23"/>
      <c r="J45" s="23">
        <f>'Monthly Scorecard'!T45</f>
        <v>0</v>
      </c>
      <c r="K45" s="23"/>
      <c r="L45" s="23">
        <f>'Monthly Scorecard'!W45</f>
        <v>0</v>
      </c>
      <c r="M45" s="23"/>
      <c r="N45" s="23" t="str">
        <f>'Monthly Scorecard'!K45</f>
        <v>TZL Empower / ELMP Leads</v>
      </c>
      <c r="O45" s="23" t="str">
        <f>'Monthly Scorecard'!AD45</f>
        <v>Not Updated</v>
      </c>
    </row>
    <row r="46" spans="1:15" ht="28">
      <c r="A46" s="23" t="str">
        <f>'Monthly Scorecard'!A46</f>
        <v>EMP-08</v>
      </c>
      <c r="B46" s="23" t="str">
        <f>'Monthly Scorecard'!B46</f>
        <v>TZL Empower</v>
      </c>
      <c r="C46" s="23" t="str">
        <f>'Monthly Scorecard'!D46</f>
        <v>Esquires in Active Roles</v>
      </c>
      <c r="D46" s="23">
        <f>'Monthly Scorecard'!F46</f>
        <v>10</v>
      </c>
      <c r="E46" s="23" t="str">
        <f>'Monthly Scorecard'!G46</f>
        <v>Esquires</v>
      </c>
      <c r="F46" s="23">
        <f>'Monthly Scorecard'!N46</f>
        <v>0</v>
      </c>
      <c r="G46" s="23"/>
      <c r="H46" s="23">
        <f>'Monthly Scorecard'!Q46</f>
        <v>0</v>
      </c>
      <c r="I46" s="23"/>
      <c r="J46" s="23">
        <f>'Monthly Scorecard'!T46</f>
        <v>0</v>
      </c>
      <c r="K46" s="23"/>
      <c r="L46" s="23">
        <f>'Monthly Scorecard'!W46</f>
        <v>0</v>
      </c>
      <c r="M46" s="23"/>
      <c r="N46" s="23" t="str">
        <f>'Monthly Scorecard'!K46</f>
        <v>TZL Empower / ELMP Leads</v>
      </c>
      <c r="O46" s="23" t="str">
        <f>'Monthly Scorecard'!AD46</f>
        <v>Not Updated</v>
      </c>
    </row>
    <row r="47" spans="1:15" ht="28">
      <c r="A47" s="23" t="str">
        <f>'Monthly Scorecard'!A47</f>
        <v>EMP-09</v>
      </c>
      <c r="B47" s="23" t="str">
        <f>'Monthly Scorecard'!B47</f>
        <v>TZL Empower</v>
      </c>
      <c r="C47" s="23" t="str">
        <f>'Monthly Scorecard'!D47</f>
        <v>Decision Briefs / Civic Actions</v>
      </c>
      <c r="D47" s="23">
        <f>'Monthly Scorecard'!F47</f>
        <v>20</v>
      </c>
      <c r="E47" s="23" t="str">
        <f>'Monthly Scorecard'!G47</f>
        <v>completed</v>
      </c>
      <c r="F47" s="23">
        <f>'Monthly Scorecard'!N47</f>
        <v>0</v>
      </c>
      <c r="G47" s="23"/>
      <c r="H47" s="23">
        <f>'Monthly Scorecard'!Q47</f>
        <v>0</v>
      </c>
      <c r="I47" s="23"/>
      <c r="J47" s="23">
        <f>'Monthly Scorecard'!T47</f>
        <v>0</v>
      </c>
      <c r="K47" s="23"/>
      <c r="L47" s="23">
        <f>'Monthly Scorecard'!W47</f>
        <v>0</v>
      </c>
      <c r="M47" s="23"/>
      <c r="N47" s="23" t="str">
        <f>'Monthly Scorecard'!K47</f>
        <v>TZL Empower / ELMP Leads</v>
      </c>
      <c r="O47" s="23" t="str">
        <f>'Monthly Scorecard'!AD47</f>
        <v>Not Updated</v>
      </c>
    </row>
    <row r="48" spans="1:15" ht="14.5">
      <c r="A48" s="23" t="str">
        <f>'Monthly Scorecard'!A48</f>
        <v>EMP-10</v>
      </c>
      <c r="B48" s="23" t="str">
        <f>'Monthly Scorecard'!B48</f>
        <v>TZL Empower</v>
      </c>
      <c r="C48" s="23" t="str">
        <f>'Monthly Scorecard'!D48</f>
        <v>Trained Volunteers</v>
      </c>
      <c r="D48" s="23">
        <f>'Monthly Scorecard'!F48</f>
        <v>15</v>
      </c>
      <c r="E48" s="23" t="str">
        <f>'Monthly Scorecard'!G48</f>
        <v>volunteers</v>
      </c>
      <c r="F48" s="23">
        <f>'Monthly Scorecard'!N48</f>
        <v>0</v>
      </c>
      <c r="G48" s="23"/>
      <c r="H48" s="23">
        <f>'Monthly Scorecard'!Q48</f>
        <v>0</v>
      </c>
      <c r="I48" s="23"/>
      <c r="J48" s="23">
        <f>'Monthly Scorecard'!T48</f>
        <v>0</v>
      </c>
      <c r="K48" s="23"/>
      <c r="L48" s="23">
        <f>'Monthly Scorecard'!W48</f>
        <v>0</v>
      </c>
      <c r="M48" s="23"/>
      <c r="N48" s="23" t="str">
        <f>'Monthly Scorecard'!K48</f>
        <v>TZL Empower Lead</v>
      </c>
      <c r="O48" s="23" t="str">
        <f>'Monthly Scorecard'!AD48</f>
        <v>Not Updated</v>
      </c>
    </row>
    <row r="49" spans="1:15" ht="14.5">
      <c r="A49" s="23" t="str">
        <f>'Monthly Scorecard'!A49</f>
        <v>EMP-11</v>
      </c>
      <c r="B49" s="23" t="str">
        <f>'Monthly Scorecard'!B49</f>
        <v>TZL Empower</v>
      </c>
      <c r="C49" s="23" t="str">
        <f>'Monthly Scorecard'!D49</f>
        <v>Active Civic Partners</v>
      </c>
      <c r="D49" s="23">
        <f>'Monthly Scorecard'!F49</f>
        <v>3</v>
      </c>
      <c r="E49" s="23" t="str">
        <f>'Monthly Scorecard'!G49</f>
        <v>partners</v>
      </c>
      <c r="F49" s="23">
        <f>'Monthly Scorecard'!N49</f>
        <v>0</v>
      </c>
      <c r="G49" s="23"/>
      <c r="H49" s="23">
        <f>'Monthly Scorecard'!Q49</f>
        <v>0</v>
      </c>
      <c r="I49" s="23"/>
      <c r="J49" s="23">
        <f>'Monthly Scorecard'!T49</f>
        <v>0</v>
      </c>
      <c r="K49" s="23"/>
      <c r="L49" s="23">
        <f>'Monthly Scorecard'!W49</f>
        <v>0</v>
      </c>
      <c r="M49" s="23"/>
      <c r="N49" s="23" t="str">
        <f>'Monthly Scorecard'!K49</f>
        <v>TZL Empower Lead</v>
      </c>
      <c r="O49" s="23" t="str">
        <f>'Monthly Scorecard'!AD49</f>
        <v>Not Updated</v>
      </c>
    </row>
    <row r="50" spans="1:15" ht="14.5">
      <c r="A50" s="23" t="str">
        <f>'Monthly Scorecard'!A50</f>
        <v>EMP-12</v>
      </c>
      <c r="B50" s="23" t="str">
        <f>'Monthly Scorecard'!B50</f>
        <v>TZL Empower</v>
      </c>
      <c r="C50" s="23" t="str">
        <f>'Monthly Scorecard'!D50</f>
        <v>Nonpartisan Review Compliance</v>
      </c>
      <c r="D50" s="23">
        <f>'Monthly Scorecard'!F50</f>
        <v>100</v>
      </c>
      <c r="E50" s="23" t="str">
        <f>'Monthly Scorecard'!G50</f>
        <v>%</v>
      </c>
      <c r="F50" s="23">
        <f>'Monthly Scorecard'!N50</f>
        <v>0</v>
      </c>
      <c r="G50" s="23"/>
      <c r="H50" s="23">
        <f>'Monthly Scorecard'!Q50</f>
        <v>0</v>
      </c>
      <c r="I50" s="23"/>
      <c r="J50" s="23">
        <f>'Monthly Scorecard'!T50</f>
        <v>0</v>
      </c>
      <c r="K50" s="23"/>
      <c r="L50" s="23">
        <f>'Monthly Scorecard'!W50</f>
        <v>0</v>
      </c>
      <c r="M50" s="23"/>
      <c r="N50" s="23" t="str">
        <f>'Monthly Scorecard'!K50</f>
        <v>TZL Empower Lead</v>
      </c>
      <c r="O50" s="23" t="str">
        <f>'Monthly Scorecard'!AD50</f>
        <v>Not Updated</v>
      </c>
    </row>
    <row r="51" spans="1:15" ht="14.5">
      <c r="A51" s="23" t="str">
        <f>'Monthly Scorecard'!A51</f>
        <v>EMP-13</v>
      </c>
      <c r="B51" s="23" t="str">
        <f>'Monthly Scorecard'!B51</f>
        <v>TZL Empower</v>
      </c>
      <c r="C51" s="23" t="str">
        <f>'Monthly Scorecard'!D51</f>
        <v>After-Action Report Timeliness</v>
      </c>
      <c r="D51" s="23">
        <f>'Monthly Scorecard'!F51</f>
        <v>100</v>
      </c>
      <c r="E51" s="23" t="str">
        <f>'Monthly Scorecard'!G51</f>
        <v>%</v>
      </c>
      <c r="F51" s="23">
        <f>'Monthly Scorecard'!N51</f>
        <v>0</v>
      </c>
      <c r="G51" s="23"/>
      <c r="H51" s="23">
        <f>'Monthly Scorecard'!Q51</f>
        <v>0</v>
      </c>
      <c r="I51" s="23"/>
      <c r="J51" s="23">
        <f>'Monthly Scorecard'!T51</f>
        <v>0</v>
      </c>
      <c r="K51" s="23"/>
      <c r="L51" s="23">
        <f>'Monthly Scorecard'!W51</f>
        <v>0</v>
      </c>
      <c r="M51" s="23"/>
      <c r="N51" s="23" t="str">
        <f>'Monthly Scorecard'!K51</f>
        <v>TZL Empower Lead</v>
      </c>
      <c r="O51" s="23" t="str">
        <f>'Monthly Scorecard'!AD51</f>
        <v>Not Updated</v>
      </c>
    </row>
    <row r="52" spans="1:15" ht="14.5">
      <c r="A52" s="23">
        <f>'Monthly Scorecard'!A52</f>
        <v>0</v>
      </c>
      <c r="B52" s="23">
        <f>'Monthly Scorecard'!B52</f>
        <v>0</v>
      </c>
      <c r="C52" s="23">
        <f>'Monthly Scorecard'!D52</f>
        <v>0</v>
      </c>
      <c r="D52" s="23">
        <f>'Monthly Scorecard'!F52</f>
        <v>0</v>
      </c>
      <c r="E52" s="23">
        <f>'Monthly Scorecard'!G52</f>
        <v>0</v>
      </c>
      <c r="F52" s="23">
        <f>'Monthly Scorecard'!N52</f>
        <v>0</v>
      </c>
      <c r="G52" s="23"/>
      <c r="H52" s="23">
        <f>'Monthly Scorecard'!Q52</f>
        <v>0</v>
      </c>
      <c r="I52" s="23"/>
      <c r="J52" s="23">
        <f>'Monthly Scorecard'!T52</f>
        <v>0</v>
      </c>
      <c r="K52" s="23"/>
      <c r="L52" s="23">
        <f>'Monthly Scorecard'!W52</f>
        <v>0</v>
      </c>
      <c r="M52" s="23"/>
      <c r="N52" s="23">
        <f>'Monthly Scorecard'!K52</f>
        <v>0</v>
      </c>
      <c r="O52" s="23" t="str">
        <f>'Monthly Scorecard'!AD52</f>
        <v>Not Updated</v>
      </c>
    </row>
    <row r="53" spans="1:15" ht="14.5">
      <c r="A53" s="23">
        <f>'Monthly Scorecard'!A53</f>
        <v>0</v>
      </c>
      <c r="B53" s="23">
        <f>'Monthly Scorecard'!B53</f>
        <v>0</v>
      </c>
      <c r="C53" s="23">
        <f>'Monthly Scorecard'!D53</f>
        <v>0</v>
      </c>
      <c r="D53" s="23">
        <f>'Monthly Scorecard'!F53</f>
        <v>0</v>
      </c>
      <c r="E53" s="23">
        <f>'Monthly Scorecard'!G53</f>
        <v>0</v>
      </c>
      <c r="F53" s="23">
        <f>'Monthly Scorecard'!N53</f>
        <v>0</v>
      </c>
      <c r="G53" s="23"/>
      <c r="H53" s="23">
        <f>'Monthly Scorecard'!Q53</f>
        <v>0</v>
      </c>
      <c r="I53" s="23"/>
      <c r="J53" s="23">
        <f>'Monthly Scorecard'!T53</f>
        <v>0</v>
      </c>
      <c r="K53" s="23"/>
      <c r="L53" s="23">
        <f>'Monthly Scorecard'!W53</f>
        <v>0</v>
      </c>
      <c r="M53" s="23"/>
      <c r="N53" s="23">
        <f>'Monthly Scorecard'!K53</f>
        <v>0</v>
      </c>
      <c r="O53" s="23" t="str">
        <f>'Monthly Scorecard'!AD53</f>
        <v>Not Updated</v>
      </c>
    </row>
    <row r="54" spans="1:15" ht="14.5">
      <c r="A54" s="23">
        <f>'Monthly Scorecard'!A54</f>
        <v>0</v>
      </c>
      <c r="B54" s="23">
        <f>'Monthly Scorecard'!B54</f>
        <v>0</v>
      </c>
      <c r="C54" s="23">
        <f>'Monthly Scorecard'!D54</f>
        <v>0</v>
      </c>
      <c r="D54" s="23">
        <f>'Monthly Scorecard'!F54</f>
        <v>0</v>
      </c>
      <c r="E54" s="23">
        <f>'Monthly Scorecard'!G54</f>
        <v>0</v>
      </c>
      <c r="F54" s="23">
        <f>'Monthly Scorecard'!N54</f>
        <v>0</v>
      </c>
      <c r="G54" s="23"/>
      <c r="H54" s="23">
        <f>'Monthly Scorecard'!Q54</f>
        <v>0</v>
      </c>
      <c r="I54" s="23"/>
      <c r="J54" s="23">
        <f>'Monthly Scorecard'!T54</f>
        <v>0</v>
      </c>
      <c r="K54" s="23"/>
      <c r="L54" s="23">
        <f>'Monthly Scorecard'!W54</f>
        <v>0</v>
      </c>
      <c r="M54" s="23"/>
      <c r="N54" s="23">
        <f>'Monthly Scorecard'!K54</f>
        <v>0</v>
      </c>
      <c r="O54" s="23" t="str">
        <f>'Monthly Scorecard'!AD54</f>
        <v>Not Updated</v>
      </c>
    </row>
    <row r="55" spans="1:15" ht="14.5">
      <c r="A55" s="23">
        <f>'Monthly Scorecard'!A55</f>
        <v>0</v>
      </c>
      <c r="B55" s="23">
        <f>'Monthly Scorecard'!B55</f>
        <v>0</v>
      </c>
      <c r="C55" s="23">
        <f>'Monthly Scorecard'!D55</f>
        <v>0</v>
      </c>
      <c r="D55" s="23">
        <f>'Monthly Scorecard'!F55</f>
        <v>0</v>
      </c>
      <c r="E55" s="23">
        <f>'Monthly Scorecard'!G55</f>
        <v>0</v>
      </c>
      <c r="F55" s="23">
        <f>'Monthly Scorecard'!N55</f>
        <v>0</v>
      </c>
      <c r="G55" s="23"/>
      <c r="H55" s="23">
        <f>'Monthly Scorecard'!Q55</f>
        <v>0</v>
      </c>
      <c r="I55" s="23"/>
      <c r="J55" s="23">
        <f>'Monthly Scorecard'!T55</f>
        <v>0</v>
      </c>
      <c r="K55" s="23"/>
      <c r="L55" s="23">
        <f>'Monthly Scorecard'!W55</f>
        <v>0</v>
      </c>
      <c r="M55" s="23"/>
      <c r="N55" s="23">
        <f>'Monthly Scorecard'!K55</f>
        <v>0</v>
      </c>
      <c r="O55" s="23" t="str">
        <f>'Monthly Scorecard'!AD55</f>
        <v>Not Updated</v>
      </c>
    </row>
    <row r="56" spans="1:15" ht="14.5">
      <c r="A56" s="23">
        <f>'Monthly Scorecard'!A56</f>
        <v>0</v>
      </c>
      <c r="B56" s="23">
        <f>'Monthly Scorecard'!B56</f>
        <v>0</v>
      </c>
      <c r="C56" s="23">
        <f>'Monthly Scorecard'!D56</f>
        <v>0</v>
      </c>
      <c r="D56" s="23">
        <f>'Monthly Scorecard'!F56</f>
        <v>0</v>
      </c>
      <c r="E56" s="23">
        <f>'Monthly Scorecard'!G56</f>
        <v>0</v>
      </c>
      <c r="F56" s="23">
        <f>'Monthly Scorecard'!N56</f>
        <v>0</v>
      </c>
      <c r="G56" s="23"/>
      <c r="H56" s="23">
        <f>'Monthly Scorecard'!Q56</f>
        <v>0</v>
      </c>
      <c r="I56" s="23"/>
      <c r="J56" s="23">
        <f>'Monthly Scorecard'!T56</f>
        <v>0</v>
      </c>
      <c r="K56" s="23"/>
      <c r="L56" s="23">
        <f>'Monthly Scorecard'!W56</f>
        <v>0</v>
      </c>
      <c r="M56" s="23"/>
      <c r="N56" s="23">
        <f>'Monthly Scorecard'!K56</f>
        <v>0</v>
      </c>
      <c r="O56" s="23" t="str">
        <f>'Monthly Scorecard'!AD56</f>
        <v>Not Updated</v>
      </c>
    </row>
    <row r="57" spans="1:15" ht="14.5">
      <c r="A57" s="23">
        <f>'Monthly Scorecard'!A57</f>
        <v>0</v>
      </c>
      <c r="B57" s="23">
        <f>'Monthly Scorecard'!B57</f>
        <v>0</v>
      </c>
      <c r="C57" s="23">
        <f>'Monthly Scorecard'!D57</f>
        <v>0</v>
      </c>
      <c r="D57" s="23">
        <f>'Monthly Scorecard'!F57</f>
        <v>0</v>
      </c>
      <c r="E57" s="23">
        <f>'Monthly Scorecard'!G57</f>
        <v>0</v>
      </c>
      <c r="F57" s="23">
        <f>'Monthly Scorecard'!N57</f>
        <v>0</v>
      </c>
      <c r="G57" s="23"/>
      <c r="H57" s="23">
        <f>'Monthly Scorecard'!Q57</f>
        <v>0</v>
      </c>
      <c r="I57" s="23"/>
      <c r="J57" s="23">
        <f>'Monthly Scorecard'!T57</f>
        <v>0</v>
      </c>
      <c r="K57" s="23"/>
      <c r="L57" s="23">
        <f>'Monthly Scorecard'!W57</f>
        <v>0</v>
      </c>
      <c r="M57" s="23"/>
      <c r="N57" s="23">
        <f>'Monthly Scorecard'!K57</f>
        <v>0</v>
      </c>
      <c r="O57" s="23" t="str">
        <f>'Monthly Scorecard'!AD57</f>
        <v>Not Updated</v>
      </c>
    </row>
    <row r="58" spans="1:15" ht="14.5">
      <c r="A58" s="23">
        <f>'Monthly Scorecard'!A58</f>
        <v>0</v>
      </c>
      <c r="B58" s="23">
        <f>'Monthly Scorecard'!B58</f>
        <v>0</v>
      </c>
      <c r="C58" s="23">
        <f>'Monthly Scorecard'!D58</f>
        <v>0</v>
      </c>
      <c r="D58" s="23">
        <f>'Monthly Scorecard'!F58</f>
        <v>0</v>
      </c>
      <c r="E58" s="23">
        <f>'Monthly Scorecard'!G58</f>
        <v>0</v>
      </c>
      <c r="F58" s="23">
        <f>'Monthly Scorecard'!N58</f>
        <v>0</v>
      </c>
      <c r="G58" s="23"/>
      <c r="H58" s="23">
        <f>'Monthly Scorecard'!Q58</f>
        <v>0</v>
      </c>
      <c r="I58" s="23"/>
      <c r="J58" s="23">
        <f>'Monthly Scorecard'!T58</f>
        <v>0</v>
      </c>
      <c r="K58" s="23"/>
      <c r="L58" s="23">
        <f>'Monthly Scorecard'!W58</f>
        <v>0</v>
      </c>
      <c r="M58" s="23"/>
      <c r="N58" s="23">
        <f>'Monthly Scorecard'!K58</f>
        <v>0</v>
      </c>
      <c r="O58" s="23" t="str">
        <f>'Monthly Scorecard'!AD58</f>
        <v>Not Updated</v>
      </c>
    </row>
    <row r="59" spans="1:15" ht="14.5">
      <c r="A59" s="23">
        <f>'Monthly Scorecard'!A59</f>
        <v>0</v>
      </c>
      <c r="B59" s="23">
        <f>'Monthly Scorecard'!B59</f>
        <v>0</v>
      </c>
      <c r="C59" s="23">
        <f>'Monthly Scorecard'!D59</f>
        <v>0</v>
      </c>
      <c r="D59" s="23">
        <f>'Monthly Scorecard'!F59</f>
        <v>0</v>
      </c>
      <c r="E59" s="23">
        <f>'Monthly Scorecard'!G59</f>
        <v>0</v>
      </c>
      <c r="F59" s="23">
        <f>'Monthly Scorecard'!N59</f>
        <v>0</v>
      </c>
      <c r="G59" s="23"/>
      <c r="H59" s="23">
        <f>'Monthly Scorecard'!Q59</f>
        <v>0</v>
      </c>
      <c r="I59" s="23"/>
      <c r="J59" s="23">
        <f>'Monthly Scorecard'!T59</f>
        <v>0</v>
      </c>
      <c r="K59" s="23"/>
      <c r="L59" s="23">
        <f>'Monthly Scorecard'!W59</f>
        <v>0</v>
      </c>
      <c r="M59" s="23"/>
      <c r="N59" s="23">
        <f>'Monthly Scorecard'!K59</f>
        <v>0</v>
      </c>
      <c r="O59" s="23" t="str">
        <f>'Monthly Scorecard'!AD59</f>
        <v>Not Updated</v>
      </c>
    </row>
    <row r="60" spans="1:15" ht="14.5">
      <c r="A60" s="23">
        <f>'Monthly Scorecard'!A60</f>
        <v>0</v>
      </c>
      <c r="B60" s="23">
        <f>'Monthly Scorecard'!B60</f>
        <v>0</v>
      </c>
      <c r="C60" s="23">
        <f>'Monthly Scorecard'!D60</f>
        <v>0</v>
      </c>
      <c r="D60" s="23">
        <f>'Monthly Scorecard'!F60</f>
        <v>0</v>
      </c>
      <c r="E60" s="23">
        <f>'Monthly Scorecard'!G60</f>
        <v>0</v>
      </c>
      <c r="F60" s="23">
        <f>'Monthly Scorecard'!N60</f>
        <v>0</v>
      </c>
      <c r="G60" s="23"/>
      <c r="H60" s="23">
        <f>'Monthly Scorecard'!Q60</f>
        <v>0</v>
      </c>
      <c r="I60" s="23"/>
      <c r="J60" s="23">
        <f>'Monthly Scorecard'!T60</f>
        <v>0</v>
      </c>
      <c r="K60" s="23"/>
      <c r="L60" s="23">
        <f>'Monthly Scorecard'!W60</f>
        <v>0</v>
      </c>
      <c r="M60" s="23"/>
      <c r="N60" s="23">
        <f>'Monthly Scorecard'!K60</f>
        <v>0</v>
      </c>
      <c r="O60" s="23" t="str">
        <f>'Monthly Scorecard'!AD60</f>
        <v>Not Updated</v>
      </c>
    </row>
    <row r="61" spans="1:15" ht="14.5">
      <c r="A61" s="23">
        <f>'Monthly Scorecard'!A61</f>
        <v>0</v>
      </c>
      <c r="B61" s="23">
        <f>'Monthly Scorecard'!B61</f>
        <v>0</v>
      </c>
      <c r="C61" s="23">
        <f>'Monthly Scorecard'!D61</f>
        <v>0</v>
      </c>
      <c r="D61" s="23">
        <f>'Monthly Scorecard'!F61</f>
        <v>0</v>
      </c>
      <c r="E61" s="23">
        <f>'Monthly Scorecard'!G61</f>
        <v>0</v>
      </c>
      <c r="F61" s="23">
        <f>'Monthly Scorecard'!N61</f>
        <v>0</v>
      </c>
      <c r="G61" s="23"/>
      <c r="H61" s="23">
        <f>'Monthly Scorecard'!Q61</f>
        <v>0</v>
      </c>
      <c r="I61" s="23"/>
      <c r="J61" s="23">
        <f>'Monthly Scorecard'!T61</f>
        <v>0</v>
      </c>
      <c r="K61" s="23"/>
      <c r="L61" s="23">
        <f>'Monthly Scorecard'!W61</f>
        <v>0</v>
      </c>
      <c r="M61" s="23"/>
      <c r="N61" s="23">
        <f>'Monthly Scorecard'!K61</f>
        <v>0</v>
      </c>
      <c r="O61" s="23" t="str">
        <f>'Monthly Scorecard'!AD61</f>
        <v>Not Updated</v>
      </c>
    </row>
    <row r="62" spans="1:15" ht="14.5">
      <c r="A62" s="23">
        <f>'Monthly Scorecard'!A62</f>
        <v>0</v>
      </c>
      <c r="B62" s="23">
        <f>'Monthly Scorecard'!B62</f>
        <v>0</v>
      </c>
      <c r="C62" s="23">
        <f>'Monthly Scorecard'!D62</f>
        <v>0</v>
      </c>
      <c r="D62" s="23">
        <f>'Monthly Scorecard'!F62</f>
        <v>0</v>
      </c>
      <c r="E62" s="23">
        <f>'Monthly Scorecard'!G62</f>
        <v>0</v>
      </c>
      <c r="F62" s="23">
        <f>'Monthly Scorecard'!N62</f>
        <v>0</v>
      </c>
      <c r="G62" s="23"/>
      <c r="H62" s="23">
        <f>'Monthly Scorecard'!Q62</f>
        <v>0</v>
      </c>
      <c r="I62" s="23"/>
      <c r="J62" s="23">
        <f>'Monthly Scorecard'!T62</f>
        <v>0</v>
      </c>
      <c r="K62" s="23"/>
      <c r="L62" s="23">
        <f>'Monthly Scorecard'!W62</f>
        <v>0</v>
      </c>
      <c r="M62" s="23"/>
      <c r="N62" s="23">
        <f>'Monthly Scorecard'!K62</f>
        <v>0</v>
      </c>
      <c r="O62" s="23" t="str">
        <f>'Monthly Scorecard'!AD62</f>
        <v>Not Updated</v>
      </c>
    </row>
    <row r="63" spans="1:15" ht="14.5">
      <c r="A63" s="23">
        <f>'Monthly Scorecard'!A63</f>
        <v>0</v>
      </c>
      <c r="B63" s="23">
        <f>'Monthly Scorecard'!B63</f>
        <v>0</v>
      </c>
      <c r="C63" s="23">
        <f>'Monthly Scorecard'!D63</f>
        <v>0</v>
      </c>
      <c r="D63" s="23">
        <f>'Monthly Scorecard'!F63</f>
        <v>0</v>
      </c>
      <c r="E63" s="23">
        <f>'Monthly Scorecard'!G63</f>
        <v>0</v>
      </c>
      <c r="F63" s="23">
        <f>'Monthly Scorecard'!N63</f>
        <v>0</v>
      </c>
      <c r="G63" s="23"/>
      <c r="H63" s="23">
        <f>'Monthly Scorecard'!Q63</f>
        <v>0</v>
      </c>
      <c r="I63" s="23"/>
      <c r="J63" s="23">
        <f>'Monthly Scorecard'!T63</f>
        <v>0</v>
      </c>
      <c r="K63" s="23"/>
      <c r="L63" s="23">
        <f>'Monthly Scorecard'!W63</f>
        <v>0</v>
      </c>
      <c r="M63" s="23"/>
      <c r="N63" s="23">
        <f>'Monthly Scorecard'!K63</f>
        <v>0</v>
      </c>
      <c r="O63" s="23" t="str">
        <f>'Monthly Scorecard'!AD63</f>
        <v>Not Updated</v>
      </c>
    </row>
    <row r="64" spans="1:15" ht="14.5">
      <c r="A64" s="23">
        <f>'Monthly Scorecard'!A64</f>
        <v>0</v>
      </c>
      <c r="B64" s="23">
        <f>'Monthly Scorecard'!B64</f>
        <v>0</v>
      </c>
      <c r="C64" s="23">
        <f>'Monthly Scorecard'!D64</f>
        <v>0</v>
      </c>
      <c r="D64" s="23">
        <f>'Monthly Scorecard'!F64</f>
        <v>0</v>
      </c>
      <c r="E64" s="23">
        <f>'Monthly Scorecard'!G64</f>
        <v>0</v>
      </c>
      <c r="F64" s="23">
        <f>'Monthly Scorecard'!N64</f>
        <v>0</v>
      </c>
      <c r="G64" s="23"/>
      <c r="H64" s="23">
        <f>'Monthly Scorecard'!Q64</f>
        <v>0</v>
      </c>
      <c r="I64" s="23"/>
      <c r="J64" s="23">
        <f>'Monthly Scorecard'!T64</f>
        <v>0</v>
      </c>
      <c r="K64" s="23"/>
      <c r="L64" s="23">
        <f>'Monthly Scorecard'!W64</f>
        <v>0</v>
      </c>
      <c r="M64" s="23"/>
      <c r="N64" s="23">
        <f>'Monthly Scorecard'!K64</f>
        <v>0</v>
      </c>
      <c r="O64" s="23" t="str">
        <f>'Monthly Scorecard'!AD64</f>
        <v>Not Updated</v>
      </c>
    </row>
    <row r="65" spans="1:15" ht="14.5">
      <c r="A65" s="23">
        <f>'Monthly Scorecard'!A65</f>
        <v>0</v>
      </c>
      <c r="B65" s="23">
        <f>'Monthly Scorecard'!B65</f>
        <v>0</v>
      </c>
      <c r="C65" s="23">
        <f>'Monthly Scorecard'!D65</f>
        <v>0</v>
      </c>
      <c r="D65" s="23">
        <f>'Monthly Scorecard'!F65</f>
        <v>0</v>
      </c>
      <c r="E65" s="23">
        <f>'Monthly Scorecard'!G65</f>
        <v>0</v>
      </c>
      <c r="F65" s="23">
        <f>'Monthly Scorecard'!N65</f>
        <v>0</v>
      </c>
      <c r="G65" s="23"/>
      <c r="H65" s="23">
        <f>'Monthly Scorecard'!Q65</f>
        <v>0</v>
      </c>
      <c r="I65" s="23"/>
      <c r="J65" s="23">
        <f>'Monthly Scorecard'!T65</f>
        <v>0</v>
      </c>
      <c r="K65" s="23"/>
      <c r="L65" s="23">
        <f>'Monthly Scorecard'!W65</f>
        <v>0</v>
      </c>
      <c r="M65" s="23"/>
      <c r="N65" s="23">
        <f>'Monthly Scorecard'!K65</f>
        <v>0</v>
      </c>
      <c r="O65" s="23" t="str">
        <f>'Monthly Scorecard'!AD65</f>
        <v>Not Updated</v>
      </c>
    </row>
    <row r="66" spans="1:15" ht="14.5">
      <c r="A66" s="23">
        <f>'Monthly Scorecard'!A66</f>
        <v>0</v>
      </c>
      <c r="B66" s="23">
        <f>'Monthly Scorecard'!B66</f>
        <v>0</v>
      </c>
      <c r="C66" s="23">
        <f>'Monthly Scorecard'!D66</f>
        <v>0</v>
      </c>
      <c r="D66" s="23">
        <f>'Monthly Scorecard'!F66</f>
        <v>0</v>
      </c>
      <c r="E66" s="23">
        <f>'Monthly Scorecard'!G66</f>
        <v>0</v>
      </c>
      <c r="F66" s="23">
        <f>'Monthly Scorecard'!N66</f>
        <v>0</v>
      </c>
      <c r="G66" s="23"/>
      <c r="H66" s="23">
        <f>'Monthly Scorecard'!Q66</f>
        <v>0</v>
      </c>
      <c r="I66" s="23"/>
      <c r="J66" s="23">
        <f>'Monthly Scorecard'!T66</f>
        <v>0</v>
      </c>
      <c r="K66" s="23"/>
      <c r="L66" s="23">
        <f>'Monthly Scorecard'!W66</f>
        <v>0</v>
      </c>
      <c r="M66" s="23"/>
      <c r="N66" s="23">
        <f>'Monthly Scorecard'!K66</f>
        <v>0</v>
      </c>
      <c r="O66" s="23" t="str">
        <f>'Monthly Scorecard'!AD66</f>
        <v>Not Updated</v>
      </c>
    </row>
    <row r="67" spans="1:15" ht="14.5">
      <c r="A67" s="23">
        <f>'Monthly Scorecard'!A67</f>
        <v>0</v>
      </c>
      <c r="B67" s="23">
        <f>'Monthly Scorecard'!B67</f>
        <v>0</v>
      </c>
      <c r="C67" s="23">
        <f>'Monthly Scorecard'!D67</f>
        <v>0</v>
      </c>
      <c r="D67" s="23">
        <f>'Monthly Scorecard'!F67</f>
        <v>0</v>
      </c>
      <c r="E67" s="23">
        <f>'Monthly Scorecard'!G67</f>
        <v>0</v>
      </c>
      <c r="F67" s="23">
        <f>'Monthly Scorecard'!N67</f>
        <v>0</v>
      </c>
      <c r="G67" s="23"/>
      <c r="H67" s="23">
        <f>'Monthly Scorecard'!Q67</f>
        <v>0</v>
      </c>
      <c r="I67" s="23"/>
      <c r="J67" s="23">
        <f>'Monthly Scorecard'!T67</f>
        <v>0</v>
      </c>
      <c r="K67" s="23"/>
      <c r="L67" s="23">
        <f>'Monthly Scorecard'!W67</f>
        <v>0</v>
      </c>
      <c r="M67" s="23"/>
      <c r="N67" s="23">
        <f>'Monthly Scorecard'!K67</f>
        <v>0</v>
      </c>
      <c r="O67" s="23" t="str">
        <f>'Monthly Scorecard'!AD67</f>
        <v>Not Updated</v>
      </c>
    </row>
    <row r="68" spans="1:15" ht="14.5">
      <c r="A68" s="23">
        <f>'Monthly Scorecard'!A68</f>
        <v>0</v>
      </c>
      <c r="B68" s="23">
        <f>'Monthly Scorecard'!B68</f>
        <v>0</v>
      </c>
      <c r="C68" s="23">
        <f>'Monthly Scorecard'!D68</f>
        <v>0</v>
      </c>
      <c r="D68" s="23">
        <f>'Monthly Scorecard'!F68</f>
        <v>0</v>
      </c>
      <c r="E68" s="23">
        <f>'Monthly Scorecard'!G68</f>
        <v>0</v>
      </c>
      <c r="F68" s="23">
        <f>'Monthly Scorecard'!N68</f>
        <v>0</v>
      </c>
      <c r="G68" s="23"/>
      <c r="H68" s="23">
        <f>'Monthly Scorecard'!Q68</f>
        <v>0</v>
      </c>
      <c r="I68" s="23"/>
      <c r="J68" s="23">
        <f>'Monthly Scorecard'!T68</f>
        <v>0</v>
      </c>
      <c r="K68" s="23"/>
      <c r="L68" s="23">
        <f>'Monthly Scorecard'!W68</f>
        <v>0</v>
      </c>
      <c r="M68" s="23"/>
      <c r="N68" s="23">
        <f>'Monthly Scorecard'!K68</f>
        <v>0</v>
      </c>
      <c r="O68" s="23" t="str">
        <f>'Monthly Scorecard'!AD68</f>
        <v>Not Updated</v>
      </c>
    </row>
    <row r="69" spans="1:15" ht="14.5">
      <c r="A69" s="23">
        <f>'Monthly Scorecard'!A69</f>
        <v>0</v>
      </c>
      <c r="B69" s="23">
        <f>'Monthly Scorecard'!B69</f>
        <v>0</v>
      </c>
      <c r="C69" s="23">
        <f>'Monthly Scorecard'!D69</f>
        <v>0</v>
      </c>
      <c r="D69" s="23">
        <f>'Monthly Scorecard'!F69</f>
        <v>0</v>
      </c>
      <c r="E69" s="23">
        <f>'Monthly Scorecard'!G69</f>
        <v>0</v>
      </c>
      <c r="F69" s="23">
        <f>'Monthly Scorecard'!N69</f>
        <v>0</v>
      </c>
      <c r="G69" s="23"/>
      <c r="H69" s="23">
        <f>'Monthly Scorecard'!Q69</f>
        <v>0</v>
      </c>
      <c r="I69" s="23"/>
      <c r="J69" s="23">
        <f>'Monthly Scorecard'!T69</f>
        <v>0</v>
      </c>
      <c r="K69" s="23"/>
      <c r="L69" s="23">
        <f>'Monthly Scorecard'!W69</f>
        <v>0</v>
      </c>
      <c r="M69" s="23"/>
      <c r="N69" s="23">
        <f>'Monthly Scorecard'!K69</f>
        <v>0</v>
      </c>
      <c r="O69" s="23" t="str">
        <f>'Monthly Scorecard'!AD69</f>
        <v>Not Updated</v>
      </c>
    </row>
    <row r="70" spans="1:15" ht="14.5">
      <c r="A70" s="23">
        <f>'Monthly Scorecard'!A70</f>
        <v>0</v>
      </c>
      <c r="B70" s="23">
        <f>'Monthly Scorecard'!B70</f>
        <v>0</v>
      </c>
      <c r="C70" s="23">
        <f>'Monthly Scorecard'!D70</f>
        <v>0</v>
      </c>
      <c r="D70" s="23">
        <f>'Monthly Scorecard'!F70</f>
        <v>0</v>
      </c>
      <c r="E70" s="23">
        <f>'Monthly Scorecard'!G70</f>
        <v>0</v>
      </c>
      <c r="F70" s="23">
        <f>'Monthly Scorecard'!N70</f>
        <v>0</v>
      </c>
      <c r="G70" s="23"/>
      <c r="H70" s="23">
        <f>'Monthly Scorecard'!Q70</f>
        <v>0</v>
      </c>
      <c r="I70" s="23"/>
      <c r="J70" s="23">
        <f>'Monthly Scorecard'!T70</f>
        <v>0</v>
      </c>
      <c r="K70" s="23"/>
      <c r="L70" s="23">
        <f>'Monthly Scorecard'!W70</f>
        <v>0</v>
      </c>
      <c r="M70" s="23"/>
      <c r="N70" s="23">
        <f>'Monthly Scorecard'!K70</f>
        <v>0</v>
      </c>
      <c r="O70" s="23" t="str">
        <f>'Monthly Scorecard'!AD70</f>
        <v>Not Updated</v>
      </c>
    </row>
    <row r="71" spans="1:15" ht="14.5">
      <c r="A71" s="23">
        <f>'Monthly Scorecard'!A71</f>
        <v>0</v>
      </c>
      <c r="B71" s="23">
        <f>'Monthly Scorecard'!B71</f>
        <v>0</v>
      </c>
      <c r="C71" s="23">
        <f>'Monthly Scorecard'!D71</f>
        <v>0</v>
      </c>
      <c r="D71" s="23">
        <f>'Monthly Scorecard'!F71</f>
        <v>0</v>
      </c>
      <c r="E71" s="23">
        <f>'Monthly Scorecard'!G71</f>
        <v>0</v>
      </c>
      <c r="F71" s="23">
        <f>'Monthly Scorecard'!N71</f>
        <v>0</v>
      </c>
      <c r="G71" s="23"/>
      <c r="H71" s="23">
        <f>'Monthly Scorecard'!Q71</f>
        <v>0</v>
      </c>
      <c r="I71" s="23"/>
      <c r="J71" s="23">
        <f>'Monthly Scorecard'!T71</f>
        <v>0</v>
      </c>
      <c r="K71" s="23"/>
      <c r="L71" s="23">
        <f>'Monthly Scorecard'!W71</f>
        <v>0</v>
      </c>
      <c r="M71" s="23"/>
      <c r="N71" s="23">
        <f>'Monthly Scorecard'!K71</f>
        <v>0</v>
      </c>
      <c r="O71" s="23" t="str">
        <f>'Monthly Scorecard'!AD71</f>
        <v>Not Updated</v>
      </c>
    </row>
    <row r="72" spans="1:15" ht="14.5">
      <c r="A72" s="23">
        <f>'Monthly Scorecard'!A72</f>
        <v>0</v>
      </c>
      <c r="B72" s="23">
        <f>'Monthly Scorecard'!B72</f>
        <v>0</v>
      </c>
      <c r="C72" s="23">
        <f>'Monthly Scorecard'!D72</f>
        <v>0</v>
      </c>
      <c r="D72" s="23">
        <f>'Monthly Scorecard'!F72</f>
        <v>0</v>
      </c>
      <c r="E72" s="23">
        <f>'Monthly Scorecard'!G72</f>
        <v>0</v>
      </c>
      <c r="F72" s="23">
        <f>'Monthly Scorecard'!N72</f>
        <v>0</v>
      </c>
      <c r="G72" s="23"/>
      <c r="H72" s="23">
        <f>'Monthly Scorecard'!Q72</f>
        <v>0</v>
      </c>
      <c r="I72" s="23"/>
      <c r="J72" s="23">
        <f>'Monthly Scorecard'!T72</f>
        <v>0</v>
      </c>
      <c r="K72" s="23"/>
      <c r="L72" s="23">
        <f>'Monthly Scorecard'!W72</f>
        <v>0</v>
      </c>
      <c r="M72" s="23"/>
      <c r="N72" s="23">
        <f>'Monthly Scorecard'!K72</f>
        <v>0</v>
      </c>
      <c r="O72" s="23" t="str">
        <f>'Monthly Scorecard'!AD72</f>
        <v>Not Updated</v>
      </c>
    </row>
    <row r="73" spans="1:15" ht="14.5">
      <c r="A73" s="23">
        <f>'Monthly Scorecard'!A73</f>
        <v>0</v>
      </c>
      <c r="B73" s="23">
        <f>'Monthly Scorecard'!B73</f>
        <v>0</v>
      </c>
      <c r="C73" s="23">
        <f>'Monthly Scorecard'!D73</f>
        <v>0</v>
      </c>
      <c r="D73" s="23">
        <f>'Monthly Scorecard'!F73</f>
        <v>0</v>
      </c>
      <c r="E73" s="23">
        <f>'Monthly Scorecard'!G73</f>
        <v>0</v>
      </c>
      <c r="F73" s="23">
        <f>'Monthly Scorecard'!N73</f>
        <v>0</v>
      </c>
      <c r="G73" s="23"/>
      <c r="H73" s="23">
        <f>'Monthly Scorecard'!Q73</f>
        <v>0</v>
      </c>
      <c r="I73" s="23"/>
      <c r="J73" s="23">
        <f>'Monthly Scorecard'!T73</f>
        <v>0</v>
      </c>
      <c r="K73" s="23"/>
      <c r="L73" s="23">
        <f>'Monthly Scorecard'!W73</f>
        <v>0</v>
      </c>
      <c r="M73" s="23"/>
      <c r="N73" s="23">
        <f>'Monthly Scorecard'!K73</f>
        <v>0</v>
      </c>
      <c r="O73" s="23" t="str">
        <f>'Monthly Scorecard'!AD73</f>
        <v>Not Updated</v>
      </c>
    </row>
    <row r="74" spans="1:15" ht="14.5">
      <c r="A74" s="23">
        <f>'Monthly Scorecard'!A74</f>
        <v>0</v>
      </c>
      <c r="B74" s="23">
        <f>'Monthly Scorecard'!B74</f>
        <v>0</v>
      </c>
      <c r="C74" s="23">
        <f>'Monthly Scorecard'!D74</f>
        <v>0</v>
      </c>
      <c r="D74" s="23">
        <f>'Monthly Scorecard'!F74</f>
        <v>0</v>
      </c>
      <c r="E74" s="23">
        <f>'Monthly Scorecard'!G74</f>
        <v>0</v>
      </c>
      <c r="F74" s="23">
        <f>'Monthly Scorecard'!N74</f>
        <v>0</v>
      </c>
      <c r="G74" s="23"/>
      <c r="H74" s="23">
        <f>'Monthly Scorecard'!Q74</f>
        <v>0</v>
      </c>
      <c r="I74" s="23"/>
      <c r="J74" s="23">
        <f>'Monthly Scorecard'!T74</f>
        <v>0</v>
      </c>
      <c r="K74" s="23"/>
      <c r="L74" s="23">
        <f>'Monthly Scorecard'!W74</f>
        <v>0</v>
      </c>
      <c r="M74" s="23"/>
      <c r="N74" s="23">
        <f>'Monthly Scorecard'!K74</f>
        <v>0</v>
      </c>
      <c r="O74" s="23" t="str">
        <f>'Monthly Scorecard'!AD74</f>
        <v>Not Updated</v>
      </c>
    </row>
    <row r="75" spans="1:15" ht="14.5">
      <c r="A75" s="23">
        <f>'Monthly Scorecard'!A75</f>
        <v>0</v>
      </c>
      <c r="B75" s="23">
        <f>'Monthly Scorecard'!B75</f>
        <v>0</v>
      </c>
      <c r="C75" s="23">
        <f>'Monthly Scorecard'!D75</f>
        <v>0</v>
      </c>
      <c r="D75" s="23">
        <f>'Monthly Scorecard'!F75</f>
        <v>0</v>
      </c>
      <c r="E75" s="23">
        <f>'Monthly Scorecard'!G75</f>
        <v>0</v>
      </c>
      <c r="F75" s="23">
        <f>'Monthly Scorecard'!N75</f>
        <v>0</v>
      </c>
      <c r="G75" s="23"/>
      <c r="H75" s="23">
        <f>'Monthly Scorecard'!Q75</f>
        <v>0</v>
      </c>
      <c r="I75" s="23"/>
      <c r="J75" s="23">
        <f>'Monthly Scorecard'!T75</f>
        <v>0</v>
      </c>
      <c r="K75" s="23"/>
      <c r="L75" s="23">
        <f>'Monthly Scorecard'!W75</f>
        <v>0</v>
      </c>
      <c r="M75" s="23"/>
      <c r="N75" s="23">
        <f>'Monthly Scorecard'!K75</f>
        <v>0</v>
      </c>
      <c r="O75" s="23" t="str">
        <f>'Monthly Scorecard'!AD75</f>
        <v>Not Updated</v>
      </c>
    </row>
    <row r="76" spans="1:15" ht="14.5">
      <c r="A76" s="23">
        <f>'Monthly Scorecard'!A76</f>
        <v>0</v>
      </c>
      <c r="B76" s="23">
        <f>'Monthly Scorecard'!B76</f>
        <v>0</v>
      </c>
      <c r="C76" s="23">
        <f>'Monthly Scorecard'!D76</f>
        <v>0</v>
      </c>
      <c r="D76" s="23">
        <f>'Monthly Scorecard'!F76</f>
        <v>0</v>
      </c>
      <c r="E76" s="23">
        <f>'Monthly Scorecard'!G76</f>
        <v>0</v>
      </c>
      <c r="F76" s="23">
        <f>'Monthly Scorecard'!N76</f>
        <v>0</v>
      </c>
      <c r="G76" s="23"/>
      <c r="H76" s="23">
        <f>'Monthly Scorecard'!Q76</f>
        <v>0</v>
      </c>
      <c r="I76" s="23"/>
      <c r="J76" s="23">
        <f>'Monthly Scorecard'!T76</f>
        <v>0</v>
      </c>
      <c r="K76" s="23"/>
      <c r="L76" s="23">
        <f>'Monthly Scorecard'!W76</f>
        <v>0</v>
      </c>
      <c r="M76" s="23"/>
      <c r="N76" s="23">
        <f>'Monthly Scorecard'!K76</f>
        <v>0</v>
      </c>
      <c r="O76" s="23" t="str">
        <f>'Monthly Scorecard'!AD76</f>
        <v>Not Updated</v>
      </c>
    </row>
    <row r="77" spans="1:15" ht="14.5">
      <c r="A77" s="23">
        <f>'Monthly Scorecard'!A77</f>
        <v>0</v>
      </c>
      <c r="B77" s="23">
        <f>'Monthly Scorecard'!B77</f>
        <v>0</v>
      </c>
      <c r="C77" s="23">
        <f>'Monthly Scorecard'!D77</f>
        <v>0</v>
      </c>
      <c r="D77" s="23">
        <f>'Monthly Scorecard'!F77</f>
        <v>0</v>
      </c>
      <c r="E77" s="23">
        <f>'Monthly Scorecard'!G77</f>
        <v>0</v>
      </c>
      <c r="F77" s="23">
        <f>'Monthly Scorecard'!N77</f>
        <v>0</v>
      </c>
      <c r="G77" s="23"/>
      <c r="H77" s="23">
        <f>'Monthly Scorecard'!Q77</f>
        <v>0</v>
      </c>
      <c r="I77" s="23"/>
      <c r="J77" s="23">
        <f>'Monthly Scorecard'!T77</f>
        <v>0</v>
      </c>
      <c r="K77" s="23"/>
      <c r="L77" s="23">
        <f>'Monthly Scorecard'!W77</f>
        <v>0</v>
      </c>
      <c r="M77" s="23"/>
      <c r="N77" s="23">
        <f>'Monthly Scorecard'!K77</f>
        <v>0</v>
      </c>
      <c r="O77" s="23" t="str">
        <f>'Monthly Scorecard'!AD77</f>
        <v>Not Updated</v>
      </c>
    </row>
    <row r="78" spans="1:15" ht="14.5">
      <c r="A78" s="23">
        <f>'Monthly Scorecard'!A78</f>
        <v>0</v>
      </c>
      <c r="B78" s="23">
        <f>'Monthly Scorecard'!B78</f>
        <v>0</v>
      </c>
      <c r="C78" s="23">
        <f>'Monthly Scorecard'!D78</f>
        <v>0</v>
      </c>
      <c r="D78" s="23">
        <f>'Monthly Scorecard'!F78</f>
        <v>0</v>
      </c>
      <c r="E78" s="23">
        <f>'Monthly Scorecard'!G78</f>
        <v>0</v>
      </c>
      <c r="F78" s="23">
        <f>'Monthly Scorecard'!N78</f>
        <v>0</v>
      </c>
      <c r="G78" s="23"/>
      <c r="H78" s="23">
        <f>'Monthly Scorecard'!Q78</f>
        <v>0</v>
      </c>
      <c r="I78" s="23"/>
      <c r="J78" s="23">
        <f>'Monthly Scorecard'!T78</f>
        <v>0</v>
      </c>
      <c r="K78" s="23"/>
      <c r="L78" s="23">
        <f>'Monthly Scorecard'!W78</f>
        <v>0</v>
      </c>
      <c r="M78" s="23"/>
      <c r="N78" s="23">
        <f>'Monthly Scorecard'!K78</f>
        <v>0</v>
      </c>
      <c r="O78" s="23" t="str">
        <f>'Monthly Scorecard'!AD78</f>
        <v>Not Updated</v>
      </c>
    </row>
    <row r="79" spans="1:15" ht="14.5">
      <c r="A79" s="23">
        <f>'Monthly Scorecard'!A79</f>
        <v>0</v>
      </c>
      <c r="B79" s="23">
        <f>'Monthly Scorecard'!B79</f>
        <v>0</v>
      </c>
      <c r="C79" s="23">
        <f>'Monthly Scorecard'!D79</f>
        <v>0</v>
      </c>
      <c r="D79" s="23">
        <f>'Monthly Scorecard'!F79</f>
        <v>0</v>
      </c>
      <c r="E79" s="23">
        <f>'Monthly Scorecard'!G79</f>
        <v>0</v>
      </c>
      <c r="F79" s="23">
        <f>'Monthly Scorecard'!N79</f>
        <v>0</v>
      </c>
      <c r="G79" s="23"/>
      <c r="H79" s="23">
        <f>'Monthly Scorecard'!Q79</f>
        <v>0</v>
      </c>
      <c r="I79" s="23"/>
      <c r="J79" s="23">
        <f>'Monthly Scorecard'!T79</f>
        <v>0</v>
      </c>
      <c r="K79" s="23"/>
      <c r="L79" s="23">
        <f>'Monthly Scorecard'!W79</f>
        <v>0</v>
      </c>
      <c r="M79" s="23"/>
      <c r="N79" s="23">
        <f>'Monthly Scorecard'!K79</f>
        <v>0</v>
      </c>
      <c r="O79" s="23" t="str">
        <f>'Monthly Scorecard'!AD79</f>
        <v>Not Updated</v>
      </c>
    </row>
    <row r="80" spans="1:15" ht="14.5">
      <c r="A80" s="23">
        <f>'Monthly Scorecard'!A80</f>
        <v>0</v>
      </c>
      <c r="B80" s="23">
        <f>'Monthly Scorecard'!B80</f>
        <v>0</v>
      </c>
      <c r="C80" s="23">
        <f>'Monthly Scorecard'!D80</f>
        <v>0</v>
      </c>
      <c r="D80" s="23">
        <f>'Monthly Scorecard'!F80</f>
        <v>0</v>
      </c>
      <c r="E80" s="23">
        <f>'Monthly Scorecard'!G80</f>
        <v>0</v>
      </c>
      <c r="F80" s="23">
        <f>'Monthly Scorecard'!N80</f>
        <v>0</v>
      </c>
      <c r="G80" s="23"/>
      <c r="H80" s="23">
        <f>'Monthly Scorecard'!Q80</f>
        <v>0</v>
      </c>
      <c r="I80" s="23"/>
      <c r="J80" s="23">
        <f>'Monthly Scorecard'!T80</f>
        <v>0</v>
      </c>
      <c r="K80" s="23"/>
      <c r="L80" s="23">
        <f>'Monthly Scorecard'!W80</f>
        <v>0</v>
      </c>
      <c r="M80" s="23"/>
      <c r="N80" s="23">
        <f>'Monthly Scorecard'!K80</f>
        <v>0</v>
      </c>
      <c r="O80" s="23" t="str">
        <f>'Monthly Scorecard'!AD80</f>
        <v>Not Updated</v>
      </c>
    </row>
    <row r="81" spans="1:15" ht="14.5">
      <c r="A81" s="23">
        <f>'Monthly Scorecard'!A81</f>
        <v>0</v>
      </c>
      <c r="B81" s="23">
        <f>'Monthly Scorecard'!B81</f>
        <v>0</v>
      </c>
      <c r="C81" s="23">
        <f>'Monthly Scorecard'!D81</f>
        <v>0</v>
      </c>
      <c r="D81" s="23">
        <f>'Monthly Scorecard'!F81</f>
        <v>0</v>
      </c>
      <c r="E81" s="23">
        <f>'Monthly Scorecard'!G81</f>
        <v>0</v>
      </c>
      <c r="F81" s="23">
        <f>'Monthly Scorecard'!N81</f>
        <v>0</v>
      </c>
      <c r="G81" s="23"/>
      <c r="H81" s="23">
        <f>'Monthly Scorecard'!Q81</f>
        <v>0</v>
      </c>
      <c r="I81" s="23"/>
      <c r="J81" s="23">
        <f>'Monthly Scorecard'!T81</f>
        <v>0</v>
      </c>
      <c r="K81" s="23"/>
      <c r="L81" s="23">
        <f>'Monthly Scorecard'!W81</f>
        <v>0</v>
      </c>
      <c r="M81" s="23"/>
      <c r="N81" s="23">
        <f>'Monthly Scorecard'!K81</f>
        <v>0</v>
      </c>
      <c r="O81" s="23" t="str">
        <f>'Monthly Scorecard'!AD81</f>
        <v>Not Updated</v>
      </c>
    </row>
    <row r="82" spans="1:15" ht="14.5">
      <c r="A82" s="23">
        <f>'Monthly Scorecard'!A82</f>
        <v>0</v>
      </c>
      <c r="B82" s="23">
        <f>'Monthly Scorecard'!B82</f>
        <v>0</v>
      </c>
      <c r="C82" s="23">
        <f>'Monthly Scorecard'!D82</f>
        <v>0</v>
      </c>
      <c r="D82" s="23">
        <f>'Monthly Scorecard'!F82</f>
        <v>0</v>
      </c>
      <c r="E82" s="23">
        <f>'Monthly Scorecard'!G82</f>
        <v>0</v>
      </c>
      <c r="F82" s="23">
        <f>'Monthly Scorecard'!N82</f>
        <v>0</v>
      </c>
      <c r="G82" s="23"/>
      <c r="H82" s="23">
        <f>'Monthly Scorecard'!Q82</f>
        <v>0</v>
      </c>
      <c r="I82" s="23"/>
      <c r="J82" s="23">
        <f>'Monthly Scorecard'!T82</f>
        <v>0</v>
      </c>
      <c r="K82" s="23"/>
      <c r="L82" s="23">
        <f>'Monthly Scorecard'!W82</f>
        <v>0</v>
      </c>
      <c r="M82" s="23"/>
      <c r="N82" s="23">
        <f>'Monthly Scorecard'!K82</f>
        <v>0</v>
      </c>
      <c r="O82" s="23" t="str">
        <f>'Monthly Scorecard'!AD82</f>
        <v>Not Updated</v>
      </c>
    </row>
    <row r="83" spans="1:15" ht="14.5">
      <c r="A83" s="23">
        <f>'Monthly Scorecard'!A83</f>
        <v>0</v>
      </c>
      <c r="B83" s="23">
        <f>'Monthly Scorecard'!B83</f>
        <v>0</v>
      </c>
      <c r="C83" s="23">
        <f>'Monthly Scorecard'!D83</f>
        <v>0</v>
      </c>
      <c r="D83" s="23">
        <f>'Monthly Scorecard'!F83</f>
        <v>0</v>
      </c>
      <c r="E83" s="23">
        <f>'Monthly Scorecard'!G83</f>
        <v>0</v>
      </c>
      <c r="F83" s="23">
        <f>'Monthly Scorecard'!N83</f>
        <v>0</v>
      </c>
      <c r="G83" s="23"/>
      <c r="H83" s="23">
        <f>'Monthly Scorecard'!Q83</f>
        <v>0</v>
      </c>
      <c r="I83" s="23"/>
      <c r="J83" s="23">
        <f>'Monthly Scorecard'!T83</f>
        <v>0</v>
      </c>
      <c r="K83" s="23"/>
      <c r="L83" s="23">
        <f>'Monthly Scorecard'!W83</f>
        <v>0</v>
      </c>
      <c r="M83" s="23"/>
      <c r="N83" s="23">
        <f>'Monthly Scorecard'!K83</f>
        <v>0</v>
      </c>
      <c r="O83" s="23" t="str">
        <f>'Monthly Scorecard'!AD83</f>
        <v>Not Updated</v>
      </c>
    </row>
    <row r="84" spans="1:15" ht="14.5">
      <c r="A84" s="23">
        <f>'Monthly Scorecard'!A84</f>
        <v>0</v>
      </c>
      <c r="B84" s="23">
        <f>'Monthly Scorecard'!B84</f>
        <v>0</v>
      </c>
      <c r="C84" s="23">
        <f>'Monthly Scorecard'!D84</f>
        <v>0</v>
      </c>
      <c r="D84" s="23">
        <f>'Monthly Scorecard'!F84</f>
        <v>0</v>
      </c>
      <c r="E84" s="23">
        <f>'Monthly Scorecard'!G84</f>
        <v>0</v>
      </c>
      <c r="F84" s="23">
        <f>'Monthly Scorecard'!N84</f>
        <v>0</v>
      </c>
      <c r="G84" s="23"/>
      <c r="H84" s="23">
        <f>'Monthly Scorecard'!Q84</f>
        <v>0</v>
      </c>
      <c r="I84" s="23"/>
      <c r="J84" s="23">
        <f>'Monthly Scorecard'!T84</f>
        <v>0</v>
      </c>
      <c r="K84" s="23"/>
      <c r="L84" s="23">
        <f>'Monthly Scorecard'!W84</f>
        <v>0</v>
      </c>
      <c r="M84" s="23"/>
      <c r="N84" s="23">
        <f>'Monthly Scorecard'!K84</f>
        <v>0</v>
      </c>
      <c r="O84" s="23" t="str">
        <f>'Monthly Scorecard'!AD84</f>
        <v>Not Updated</v>
      </c>
    </row>
    <row r="85" spans="1:15" ht="14.5">
      <c r="A85" s="23">
        <f>'Monthly Scorecard'!A85</f>
        <v>0</v>
      </c>
      <c r="B85" s="23">
        <f>'Monthly Scorecard'!B85</f>
        <v>0</v>
      </c>
      <c r="C85" s="23">
        <f>'Monthly Scorecard'!D85</f>
        <v>0</v>
      </c>
      <c r="D85" s="23">
        <f>'Monthly Scorecard'!F85</f>
        <v>0</v>
      </c>
      <c r="E85" s="23">
        <f>'Monthly Scorecard'!G85</f>
        <v>0</v>
      </c>
      <c r="F85" s="23">
        <f>'Monthly Scorecard'!N85</f>
        <v>0</v>
      </c>
      <c r="G85" s="23"/>
      <c r="H85" s="23">
        <f>'Monthly Scorecard'!Q85</f>
        <v>0</v>
      </c>
      <c r="I85" s="23"/>
      <c r="J85" s="23">
        <f>'Monthly Scorecard'!T85</f>
        <v>0</v>
      </c>
      <c r="K85" s="23"/>
      <c r="L85" s="23">
        <f>'Monthly Scorecard'!W85</f>
        <v>0</v>
      </c>
      <c r="M85" s="23"/>
      <c r="N85" s="23">
        <f>'Monthly Scorecard'!K85</f>
        <v>0</v>
      </c>
      <c r="O85" s="23" t="str">
        <f>'Monthly Scorecard'!AD85</f>
        <v>Not Updated</v>
      </c>
    </row>
    <row r="86" spans="1:15" ht="14.5">
      <c r="A86" s="23">
        <f>'Monthly Scorecard'!A86</f>
        <v>0</v>
      </c>
      <c r="B86" s="23">
        <f>'Monthly Scorecard'!B86</f>
        <v>0</v>
      </c>
      <c r="C86" s="23">
        <f>'Monthly Scorecard'!D86</f>
        <v>0</v>
      </c>
      <c r="D86" s="23">
        <f>'Monthly Scorecard'!F86</f>
        <v>0</v>
      </c>
      <c r="E86" s="23">
        <f>'Monthly Scorecard'!G86</f>
        <v>0</v>
      </c>
      <c r="F86" s="23">
        <f>'Monthly Scorecard'!N86</f>
        <v>0</v>
      </c>
      <c r="G86" s="23"/>
      <c r="H86" s="23">
        <f>'Monthly Scorecard'!Q86</f>
        <v>0</v>
      </c>
      <c r="I86" s="23"/>
      <c r="J86" s="23">
        <f>'Monthly Scorecard'!T86</f>
        <v>0</v>
      </c>
      <c r="K86" s="23"/>
      <c r="L86" s="23">
        <f>'Monthly Scorecard'!W86</f>
        <v>0</v>
      </c>
      <c r="M86" s="23"/>
      <c r="N86" s="23">
        <f>'Monthly Scorecard'!K86</f>
        <v>0</v>
      </c>
      <c r="O86" s="23" t="str">
        <f>'Monthly Scorecard'!AD86</f>
        <v>Not Updated</v>
      </c>
    </row>
    <row r="87" spans="1:15" ht="14.5">
      <c r="A87" s="23">
        <f>'Monthly Scorecard'!A87</f>
        <v>0</v>
      </c>
      <c r="B87" s="23">
        <f>'Monthly Scorecard'!B87</f>
        <v>0</v>
      </c>
      <c r="C87" s="23">
        <f>'Monthly Scorecard'!D87</f>
        <v>0</v>
      </c>
      <c r="D87" s="23">
        <f>'Monthly Scorecard'!F87</f>
        <v>0</v>
      </c>
      <c r="E87" s="23">
        <f>'Monthly Scorecard'!G87</f>
        <v>0</v>
      </c>
      <c r="F87" s="23">
        <f>'Monthly Scorecard'!N87</f>
        <v>0</v>
      </c>
      <c r="G87" s="23"/>
      <c r="H87" s="23">
        <f>'Monthly Scorecard'!Q87</f>
        <v>0</v>
      </c>
      <c r="I87" s="23"/>
      <c r="J87" s="23">
        <f>'Monthly Scorecard'!T87</f>
        <v>0</v>
      </c>
      <c r="K87" s="23"/>
      <c r="L87" s="23">
        <f>'Monthly Scorecard'!W87</f>
        <v>0</v>
      </c>
      <c r="M87" s="23"/>
      <c r="N87" s="23">
        <f>'Monthly Scorecard'!K87</f>
        <v>0</v>
      </c>
      <c r="O87" s="23" t="str">
        <f>'Monthly Scorecard'!AD87</f>
        <v>Not Updated</v>
      </c>
    </row>
    <row r="88" spans="1:15" ht="14.5">
      <c r="A88" s="23">
        <f>'Monthly Scorecard'!A88</f>
        <v>0</v>
      </c>
      <c r="B88" s="23">
        <f>'Monthly Scorecard'!B88</f>
        <v>0</v>
      </c>
      <c r="C88" s="23">
        <f>'Monthly Scorecard'!D88</f>
        <v>0</v>
      </c>
      <c r="D88" s="23">
        <f>'Monthly Scorecard'!F88</f>
        <v>0</v>
      </c>
      <c r="E88" s="23">
        <f>'Monthly Scorecard'!G88</f>
        <v>0</v>
      </c>
      <c r="F88" s="23">
        <f>'Monthly Scorecard'!N88</f>
        <v>0</v>
      </c>
      <c r="G88" s="23"/>
      <c r="H88" s="23">
        <f>'Monthly Scorecard'!Q88</f>
        <v>0</v>
      </c>
      <c r="I88" s="23"/>
      <c r="J88" s="23">
        <f>'Monthly Scorecard'!T88</f>
        <v>0</v>
      </c>
      <c r="K88" s="23"/>
      <c r="L88" s="23">
        <f>'Monthly Scorecard'!W88</f>
        <v>0</v>
      </c>
      <c r="M88" s="23"/>
      <c r="N88" s="23">
        <f>'Monthly Scorecard'!K88</f>
        <v>0</v>
      </c>
      <c r="O88" s="23" t="str">
        <f>'Monthly Scorecard'!AD88</f>
        <v>Not Updated</v>
      </c>
    </row>
    <row r="89" spans="1:15" ht="14.5">
      <c r="A89" s="23">
        <f>'Monthly Scorecard'!A89</f>
        <v>0</v>
      </c>
      <c r="B89" s="23">
        <f>'Monthly Scorecard'!B89</f>
        <v>0</v>
      </c>
      <c r="C89" s="23">
        <f>'Monthly Scorecard'!D89</f>
        <v>0</v>
      </c>
      <c r="D89" s="23">
        <f>'Monthly Scorecard'!F89</f>
        <v>0</v>
      </c>
      <c r="E89" s="23">
        <f>'Monthly Scorecard'!G89</f>
        <v>0</v>
      </c>
      <c r="F89" s="23">
        <f>'Monthly Scorecard'!N89</f>
        <v>0</v>
      </c>
      <c r="G89" s="23"/>
      <c r="H89" s="23">
        <f>'Monthly Scorecard'!Q89</f>
        <v>0</v>
      </c>
      <c r="I89" s="23"/>
      <c r="J89" s="23">
        <f>'Monthly Scorecard'!T89</f>
        <v>0</v>
      </c>
      <c r="K89" s="23"/>
      <c r="L89" s="23">
        <f>'Monthly Scorecard'!W89</f>
        <v>0</v>
      </c>
      <c r="M89" s="23"/>
      <c r="N89" s="23">
        <f>'Monthly Scorecard'!K89</f>
        <v>0</v>
      </c>
      <c r="O89" s="23" t="str">
        <f>'Monthly Scorecard'!AD89</f>
        <v>Not Updated</v>
      </c>
    </row>
    <row r="90" spans="1:15" ht="14.5">
      <c r="A90" s="23">
        <f>'Monthly Scorecard'!A90</f>
        <v>0</v>
      </c>
      <c r="B90" s="23">
        <f>'Monthly Scorecard'!B90</f>
        <v>0</v>
      </c>
      <c r="C90" s="23">
        <f>'Monthly Scorecard'!D90</f>
        <v>0</v>
      </c>
      <c r="D90" s="23">
        <f>'Monthly Scorecard'!F90</f>
        <v>0</v>
      </c>
      <c r="E90" s="23">
        <f>'Monthly Scorecard'!G90</f>
        <v>0</v>
      </c>
      <c r="F90" s="23">
        <f>'Monthly Scorecard'!N90</f>
        <v>0</v>
      </c>
      <c r="G90" s="23"/>
      <c r="H90" s="23">
        <f>'Monthly Scorecard'!Q90</f>
        <v>0</v>
      </c>
      <c r="I90" s="23"/>
      <c r="J90" s="23">
        <f>'Monthly Scorecard'!T90</f>
        <v>0</v>
      </c>
      <c r="K90" s="23"/>
      <c r="L90" s="23">
        <f>'Monthly Scorecard'!W90</f>
        <v>0</v>
      </c>
      <c r="M90" s="23"/>
      <c r="N90" s="23">
        <f>'Monthly Scorecard'!K90</f>
        <v>0</v>
      </c>
      <c r="O90" s="23" t="str">
        <f>'Monthly Scorecard'!AD90</f>
        <v>Not Updated</v>
      </c>
    </row>
    <row r="91" spans="1:15" ht="14.5">
      <c r="A91" s="23">
        <f>'Monthly Scorecard'!A91</f>
        <v>0</v>
      </c>
      <c r="B91" s="23">
        <f>'Monthly Scorecard'!B91</f>
        <v>0</v>
      </c>
      <c r="C91" s="23">
        <f>'Monthly Scorecard'!D91</f>
        <v>0</v>
      </c>
      <c r="D91" s="23">
        <f>'Monthly Scorecard'!F91</f>
        <v>0</v>
      </c>
      <c r="E91" s="23">
        <f>'Monthly Scorecard'!G91</f>
        <v>0</v>
      </c>
      <c r="F91" s="23">
        <f>'Monthly Scorecard'!N91</f>
        <v>0</v>
      </c>
      <c r="G91" s="23"/>
      <c r="H91" s="23">
        <f>'Monthly Scorecard'!Q91</f>
        <v>0</v>
      </c>
      <c r="I91" s="23"/>
      <c r="J91" s="23">
        <f>'Monthly Scorecard'!T91</f>
        <v>0</v>
      </c>
      <c r="K91" s="23"/>
      <c r="L91" s="23">
        <f>'Monthly Scorecard'!W91</f>
        <v>0</v>
      </c>
      <c r="M91" s="23"/>
      <c r="N91" s="23">
        <f>'Monthly Scorecard'!K91</f>
        <v>0</v>
      </c>
      <c r="O91" s="23" t="str">
        <f>'Monthly Scorecard'!AD91</f>
        <v>Not Updated</v>
      </c>
    </row>
    <row r="92" spans="1:15" ht="14.5">
      <c r="A92" s="23">
        <f>'Monthly Scorecard'!A92</f>
        <v>0</v>
      </c>
      <c r="B92" s="23">
        <f>'Monthly Scorecard'!B92</f>
        <v>0</v>
      </c>
      <c r="C92" s="23">
        <f>'Monthly Scorecard'!D92</f>
        <v>0</v>
      </c>
      <c r="D92" s="23">
        <f>'Monthly Scorecard'!F92</f>
        <v>0</v>
      </c>
      <c r="E92" s="23">
        <f>'Monthly Scorecard'!G92</f>
        <v>0</v>
      </c>
      <c r="F92" s="23">
        <f>'Monthly Scorecard'!N92</f>
        <v>0</v>
      </c>
      <c r="G92" s="23"/>
      <c r="H92" s="23">
        <f>'Monthly Scorecard'!Q92</f>
        <v>0</v>
      </c>
      <c r="I92" s="23"/>
      <c r="J92" s="23">
        <f>'Monthly Scorecard'!T92</f>
        <v>0</v>
      </c>
      <c r="K92" s="23"/>
      <c r="L92" s="23">
        <f>'Monthly Scorecard'!W92</f>
        <v>0</v>
      </c>
      <c r="M92" s="23"/>
      <c r="N92" s="23">
        <f>'Monthly Scorecard'!K92</f>
        <v>0</v>
      </c>
      <c r="O92" s="23" t="str">
        <f>'Monthly Scorecard'!AD92</f>
        <v>Not Updated</v>
      </c>
    </row>
    <row r="93" spans="1:15" ht="14.5">
      <c r="A93" s="23">
        <f>'Monthly Scorecard'!A93</f>
        <v>0</v>
      </c>
      <c r="B93" s="23">
        <f>'Monthly Scorecard'!B93</f>
        <v>0</v>
      </c>
      <c r="C93" s="23">
        <f>'Monthly Scorecard'!D93</f>
        <v>0</v>
      </c>
      <c r="D93" s="23">
        <f>'Monthly Scorecard'!F93</f>
        <v>0</v>
      </c>
      <c r="E93" s="23">
        <f>'Monthly Scorecard'!G93</f>
        <v>0</v>
      </c>
      <c r="F93" s="23">
        <f>'Monthly Scorecard'!N93</f>
        <v>0</v>
      </c>
      <c r="G93" s="23"/>
      <c r="H93" s="23">
        <f>'Monthly Scorecard'!Q93</f>
        <v>0</v>
      </c>
      <c r="I93" s="23"/>
      <c r="J93" s="23">
        <f>'Monthly Scorecard'!T93</f>
        <v>0</v>
      </c>
      <c r="K93" s="23"/>
      <c r="L93" s="23">
        <f>'Monthly Scorecard'!W93</f>
        <v>0</v>
      </c>
      <c r="M93" s="23"/>
      <c r="N93" s="23">
        <f>'Monthly Scorecard'!K93</f>
        <v>0</v>
      </c>
      <c r="O93" s="23" t="str">
        <f>'Monthly Scorecard'!AD93</f>
        <v>Not Updated</v>
      </c>
    </row>
    <row r="94" spans="1:15" ht="14.5">
      <c r="A94" s="23">
        <f>'Monthly Scorecard'!A94</f>
        <v>0</v>
      </c>
      <c r="B94" s="23">
        <f>'Monthly Scorecard'!B94</f>
        <v>0</v>
      </c>
      <c r="C94" s="23">
        <f>'Monthly Scorecard'!D94</f>
        <v>0</v>
      </c>
      <c r="D94" s="23">
        <f>'Monthly Scorecard'!F94</f>
        <v>0</v>
      </c>
      <c r="E94" s="23">
        <f>'Monthly Scorecard'!G94</f>
        <v>0</v>
      </c>
      <c r="F94" s="23">
        <f>'Monthly Scorecard'!N94</f>
        <v>0</v>
      </c>
      <c r="G94" s="23"/>
      <c r="H94" s="23">
        <f>'Monthly Scorecard'!Q94</f>
        <v>0</v>
      </c>
      <c r="I94" s="23"/>
      <c r="J94" s="23">
        <f>'Monthly Scorecard'!T94</f>
        <v>0</v>
      </c>
      <c r="K94" s="23"/>
      <c r="L94" s="23">
        <f>'Monthly Scorecard'!W94</f>
        <v>0</v>
      </c>
      <c r="M94" s="23"/>
      <c r="N94" s="23">
        <f>'Monthly Scorecard'!K94</f>
        <v>0</v>
      </c>
      <c r="O94" s="23" t="str">
        <f>'Monthly Scorecard'!AD94</f>
        <v>Not Updated</v>
      </c>
    </row>
    <row r="95" spans="1:15" ht="14.5">
      <c r="A95" s="23">
        <f>'Monthly Scorecard'!A95</f>
        <v>0</v>
      </c>
      <c r="B95" s="23">
        <f>'Monthly Scorecard'!B95</f>
        <v>0</v>
      </c>
      <c r="C95" s="23">
        <f>'Monthly Scorecard'!D95</f>
        <v>0</v>
      </c>
      <c r="D95" s="23">
        <f>'Monthly Scorecard'!F95</f>
        <v>0</v>
      </c>
      <c r="E95" s="23">
        <f>'Monthly Scorecard'!G95</f>
        <v>0</v>
      </c>
      <c r="F95" s="23">
        <f>'Monthly Scorecard'!N95</f>
        <v>0</v>
      </c>
      <c r="G95" s="23"/>
      <c r="H95" s="23">
        <f>'Monthly Scorecard'!Q95</f>
        <v>0</v>
      </c>
      <c r="I95" s="23"/>
      <c r="J95" s="23">
        <f>'Monthly Scorecard'!T95</f>
        <v>0</v>
      </c>
      <c r="K95" s="23"/>
      <c r="L95" s="23">
        <f>'Monthly Scorecard'!W95</f>
        <v>0</v>
      </c>
      <c r="M95" s="23"/>
      <c r="N95" s="23">
        <f>'Monthly Scorecard'!K95</f>
        <v>0</v>
      </c>
      <c r="O95" s="23" t="str">
        <f>'Monthly Scorecard'!AD95</f>
        <v>Not Updated</v>
      </c>
    </row>
    <row r="96" spans="1:15" ht="14.5">
      <c r="A96" s="23">
        <f>'Monthly Scorecard'!A96</f>
        <v>0</v>
      </c>
      <c r="B96" s="23">
        <f>'Monthly Scorecard'!B96</f>
        <v>0</v>
      </c>
      <c r="C96" s="23">
        <f>'Monthly Scorecard'!D96</f>
        <v>0</v>
      </c>
      <c r="D96" s="23">
        <f>'Monthly Scorecard'!F96</f>
        <v>0</v>
      </c>
      <c r="E96" s="23">
        <f>'Monthly Scorecard'!G96</f>
        <v>0</v>
      </c>
      <c r="F96" s="23">
        <f>'Monthly Scorecard'!N96</f>
        <v>0</v>
      </c>
      <c r="G96" s="23"/>
      <c r="H96" s="23">
        <f>'Monthly Scorecard'!Q96</f>
        <v>0</v>
      </c>
      <c r="I96" s="23"/>
      <c r="J96" s="23">
        <f>'Monthly Scorecard'!T96</f>
        <v>0</v>
      </c>
      <c r="K96" s="23"/>
      <c r="L96" s="23">
        <f>'Monthly Scorecard'!W96</f>
        <v>0</v>
      </c>
      <c r="M96" s="23"/>
      <c r="N96" s="23">
        <f>'Monthly Scorecard'!K96</f>
        <v>0</v>
      </c>
      <c r="O96" s="23" t="str">
        <f>'Monthly Scorecard'!AD96</f>
        <v>Not Updated</v>
      </c>
    </row>
    <row r="97" spans="1:15" ht="14.5">
      <c r="A97" s="23">
        <f>'Monthly Scorecard'!A97</f>
        <v>0</v>
      </c>
      <c r="B97" s="23">
        <f>'Monthly Scorecard'!B97</f>
        <v>0</v>
      </c>
      <c r="C97" s="23">
        <f>'Monthly Scorecard'!D97</f>
        <v>0</v>
      </c>
      <c r="D97" s="23">
        <f>'Monthly Scorecard'!F97</f>
        <v>0</v>
      </c>
      <c r="E97" s="23">
        <f>'Monthly Scorecard'!G97</f>
        <v>0</v>
      </c>
      <c r="F97" s="23">
        <f>'Monthly Scorecard'!N97</f>
        <v>0</v>
      </c>
      <c r="G97" s="23"/>
      <c r="H97" s="23">
        <f>'Monthly Scorecard'!Q97</f>
        <v>0</v>
      </c>
      <c r="I97" s="23"/>
      <c r="J97" s="23">
        <f>'Monthly Scorecard'!T97</f>
        <v>0</v>
      </c>
      <c r="K97" s="23"/>
      <c r="L97" s="23">
        <f>'Monthly Scorecard'!W97</f>
        <v>0</v>
      </c>
      <c r="M97" s="23"/>
      <c r="N97" s="23">
        <f>'Monthly Scorecard'!K97</f>
        <v>0</v>
      </c>
      <c r="O97" s="23" t="str">
        <f>'Monthly Scorecard'!AD97</f>
        <v>Not Updated</v>
      </c>
    </row>
    <row r="98" spans="1:15" ht="14.5">
      <c r="A98" s="23">
        <f>'Monthly Scorecard'!A98</f>
        <v>0</v>
      </c>
      <c r="B98" s="23">
        <f>'Monthly Scorecard'!B98</f>
        <v>0</v>
      </c>
      <c r="C98" s="23">
        <f>'Monthly Scorecard'!D98</f>
        <v>0</v>
      </c>
      <c r="D98" s="23">
        <f>'Monthly Scorecard'!F98</f>
        <v>0</v>
      </c>
      <c r="E98" s="23">
        <f>'Monthly Scorecard'!G98</f>
        <v>0</v>
      </c>
      <c r="F98" s="23">
        <f>'Monthly Scorecard'!N98</f>
        <v>0</v>
      </c>
      <c r="G98" s="23"/>
      <c r="H98" s="23">
        <f>'Monthly Scorecard'!Q98</f>
        <v>0</v>
      </c>
      <c r="I98" s="23"/>
      <c r="J98" s="23">
        <f>'Monthly Scorecard'!T98</f>
        <v>0</v>
      </c>
      <c r="K98" s="23"/>
      <c r="L98" s="23">
        <f>'Monthly Scorecard'!W98</f>
        <v>0</v>
      </c>
      <c r="M98" s="23"/>
      <c r="N98" s="23">
        <f>'Monthly Scorecard'!K98</f>
        <v>0</v>
      </c>
      <c r="O98" s="23" t="str">
        <f>'Monthly Scorecard'!AD98</f>
        <v>Not Updated</v>
      </c>
    </row>
    <row r="99" spans="1:15" ht="14.5">
      <c r="A99" s="23">
        <f>'Monthly Scorecard'!A99</f>
        <v>0</v>
      </c>
      <c r="B99" s="23">
        <f>'Monthly Scorecard'!B99</f>
        <v>0</v>
      </c>
      <c r="C99" s="23">
        <f>'Monthly Scorecard'!D99</f>
        <v>0</v>
      </c>
      <c r="D99" s="23">
        <f>'Monthly Scorecard'!F99</f>
        <v>0</v>
      </c>
      <c r="E99" s="23">
        <f>'Monthly Scorecard'!G99</f>
        <v>0</v>
      </c>
      <c r="F99" s="23">
        <f>'Monthly Scorecard'!N99</f>
        <v>0</v>
      </c>
      <c r="G99" s="23"/>
      <c r="H99" s="23">
        <f>'Monthly Scorecard'!Q99</f>
        <v>0</v>
      </c>
      <c r="I99" s="23"/>
      <c r="J99" s="23">
        <f>'Monthly Scorecard'!T99</f>
        <v>0</v>
      </c>
      <c r="K99" s="23"/>
      <c r="L99" s="23">
        <f>'Monthly Scorecard'!W99</f>
        <v>0</v>
      </c>
      <c r="M99" s="23"/>
      <c r="N99" s="23">
        <f>'Monthly Scorecard'!K99</f>
        <v>0</v>
      </c>
      <c r="O99" s="23" t="str">
        <f>'Monthly Scorecard'!AD99</f>
        <v>Not Updated</v>
      </c>
    </row>
    <row r="100" spans="1:15" ht="14.5">
      <c r="A100" s="23">
        <f>'Monthly Scorecard'!A100</f>
        <v>0</v>
      </c>
      <c r="B100" s="23">
        <f>'Monthly Scorecard'!B100</f>
        <v>0</v>
      </c>
      <c r="C100" s="23">
        <f>'Monthly Scorecard'!D100</f>
        <v>0</v>
      </c>
      <c r="D100" s="23">
        <f>'Monthly Scorecard'!F100</f>
        <v>0</v>
      </c>
      <c r="E100" s="23">
        <f>'Monthly Scorecard'!G100</f>
        <v>0</v>
      </c>
      <c r="F100" s="23">
        <f>'Monthly Scorecard'!N100</f>
        <v>0</v>
      </c>
      <c r="G100" s="23"/>
      <c r="H100" s="23">
        <f>'Monthly Scorecard'!Q100</f>
        <v>0</v>
      </c>
      <c r="I100" s="23"/>
      <c r="J100" s="23">
        <f>'Monthly Scorecard'!T100</f>
        <v>0</v>
      </c>
      <c r="K100" s="23"/>
      <c r="L100" s="23">
        <f>'Monthly Scorecard'!W100</f>
        <v>0</v>
      </c>
      <c r="M100" s="23"/>
      <c r="N100" s="23">
        <f>'Monthly Scorecard'!K100</f>
        <v>0</v>
      </c>
      <c r="O100" s="23" t="str">
        <f>'Monthly Scorecard'!AD100</f>
        <v>Not Updated</v>
      </c>
    </row>
    <row r="101" spans="1:15" ht="14.5">
      <c r="A101" s="23">
        <f>'Monthly Scorecard'!A101</f>
        <v>0</v>
      </c>
      <c r="B101" s="23">
        <f>'Monthly Scorecard'!B101</f>
        <v>0</v>
      </c>
      <c r="C101" s="23">
        <f>'Monthly Scorecard'!D101</f>
        <v>0</v>
      </c>
      <c r="D101" s="23">
        <f>'Monthly Scorecard'!F101</f>
        <v>0</v>
      </c>
      <c r="E101" s="23">
        <f>'Monthly Scorecard'!G101</f>
        <v>0</v>
      </c>
      <c r="F101" s="23">
        <f>'Monthly Scorecard'!N101</f>
        <v>0</v>
      </c>
      <c r="G101" s="23"/>
      <c r="H101" s="23">
        <f>'Monthly Scorecard'!Q101</f>
        <v>0</v>
      </c>
      <c r="I101" s="23"/>
      <c r="J101" s="23">
        <f>'Monthly Scorecard'!T101</f>
        <v>0</v>
      </c>
      <c r="K101" s="23"/>
      <c r="L101" s="23">
        <f>'Monthly Scorecard'!W101</f>
        <v>0</v>
      </c>
      <c r="M101" s="23"/>
      <c r="N101" s="23">
        <f>'Monthly Scorecard'!K101</f>
        <v>0</v>
      </c>
      <c r="O101" s="23" t="str">
        <f>'Monthly Scorecard'!AD101</f>
        <v>Not Updated</v>
      </c>
    </row>
    <row r="102" spans="1:15" ht="14.5">
      <c r="A102" s="23">
        <f>'Monthly Scorecard'!A102</f>
        <v>0</v>
      </c>
      <c r="B102" s="23">
        <f>'Monthly Scorecard'!B102</f>
        <v>0</v>
      </c>
      <c r="C102" s="23">
        <f>'Monthly Scorecard'!D102</f>
        <v>0</v>
      </c>
      <c r="D102" s="23">
        <f>'Monthly Scorecard'!F102</f>
        <v>0</v>
      </c>
      <c r="E102" s="23">
        <f>'Monthly Scorecard'!G102</f>
        <v>0</v>
      </c>
      <c r="F102" s="23">
        <f>'Monthly Scorecard'!N102</f>
        <v>0</v>
      </c>
      <c r="G102" s="23"/>
      <c r="H102" s="23">
        <f>'Monthly Scorecard'!Q102</f>
        <v>0</v>
      </c>
      <c r="I102" s="23"/>
      <c r="J102" s="23">
        <f>'Monthly Scorecard'!T102</f>
        <v>0</v>
      </c>
      <c r="K102" s="23"/>
      <c r="L102" s="23">
        <f>'Monthly Scorecard'!W102</f>
        <v>0</v>
      </c>
      <c r="M102" s="23"/>
      <c r="N102" s="23">
        <f>'Monthly Scorecard'!K102</f>
        <v>0</v>
      </c>
      <c r="O102" s="23" t="str">
        <f>'Monthly Scorecard'!AD102</f>
        <v>Not Updated</v>
      </c>
    </row>
    <row r="103" spans="1:15" ht="14.5">
      <c r="A103" s="23">
        <f>'Monthly Scorecard'!A103</f>
        <v>0</v>
      </c>
      <c r="B103" s="23">
        <f>'Monthly Scorecard'!B103</f>
        <v>0</v>
      </c>
      <c r="C103" s="23">
        <f>'Monthly Scorecard'!D103</f>
        <v>0</v>
      </c>
      <c r="D103" s="23">
        <f>'Monthly Scorecard'!F103</f>
        <v>0</v>
      </c>
      <c r="E103" s="23">
        <f>'Monthly Scorecard'!G103</f>
        <v>0</v>
      </c>
      <c r="F103" s="23">
        <f>'Monthly Scorecard'!N103</f>
        <v>0</v>
      </c>
      <c r="G103" s="23"/>
      <c r="H103" s="23">
        <f>'Monthly Scorecard'!Q103</f>
        <v>0</v>
      </c>
      <c r="I103" s="23"/>
      <c r="J103" s="23">
        <f>'Monthly Scorecard'!T103</f>
        <v>0</v>
      </c>
      <c r="K103" s="23"/>
      <c r="L103" s="23">
        <f>'Monthly Scorecard'!W103</f>
        <v>0</v>
      </c>
      <c r="M103" s="23"/>
      <c r="N103" s="23">
        <f>'Monthly Scorecard'!K103</f>
        <v>0</v>
      </c>
      <c r="O103" s="23" t="str">
        <f>'Monthly Scorecard'!AD103</f>
        <v>Not Updated</v>
      </c>
    </row>
    <row r="104" spans="1:15" ht="14.5">
      <c r="A104" s="23">
        <f>'Monthly Scorecard'!A104</f>
        <v>0</v>
      </c>
      <c r="B104" s="23">
        <f>'Monthly Scorecard'!B104</f>
        <v>0</v>
      </c>
      <c r="C104" s="23">
        <f>'Monthly Scorecard'!D104</f>
        <v>0</v>
      </c>
      <c r="D104" s="23">
        <f>'Monthly Scorecard'!F104</f>
        <v>0</v>
      </c>
      <c r="E104" s="23">
        <f>'Monthly Scorecard'!G104</f>
        <v>0</v>
      </c>
      <c r="F104" s="23">
        <f>'Monthly Scorecard'!N104</f>
        <v>0</v>
      </c>
      <c r="G104" s="23"/>
      <c r="H104" s="23">
        <f>'Monthly Scorecard'!Q104</f>
        <v>0</v>
      </c>
      <c r="I104" s="23"/>
      <c r="J104" s="23">
        <f>'Monthly Scorecard'!T104</f>
        <v>0</v>
      </c>
      <c r="K104" s="23"/>
      <c r="L104" s="23">
        <f>'Monthly Scorecard'!W104</f>
        <v>0</v>
      </c>
      <c r="M104" s="23"/>
      <c r="N104" s="23">
        <f>'Monthly Scorecard'!K104</f>
        <v>0</v>
      </c>
      <c r="O104" s="23" t="str">
        <f>'Monthly Scorecard'!AD104</f>
        <v>Not Updated</v>
      </c>
    </row>
  </sheetData>
  <mergeCells count="3">
    <mergeCell ref="A1:O1"/>
    <mergeCell ref="A2:O2"/>
    <mergeCell ref="A3:O3"/>
  </mergeCells>
  <conditionalFormatting sqref="B5:B104">
    <cfRule type="expression" dxfId="27" priority="21">
      <formula>B5="TZL CEI"</formula>
    </cfRule>
    <cfRule type="expression" dxfId="26" priority="22">
      <formula>B5="ELMP"</formula>
    </cfRule>
    <cfRule type="expression" dxfId="25" priority="23">
      <formula>B5="Caring &amp; Sharing"</formula>
    </cfRule>
    <cfRule type="expression" dxfId="24" priority="24">
      <formula>B5="TZL Empower"</formula>
    </cfRule>
  </conditionalFormatting>
  <conditionalFormatting sqref="G5:G104">
    <cfRule type="expression" dxfId="23" priority="25">
      <formula>G5="Green"</formula>
    </cfRule>
    <cfRule type="expression" dxfId="22" priority="26">
      <formula>G5="Yellow"</formula>
    </cfRule>
    <cfRule type="expression" dxfId="21" priority="27">
      <formula>G5="Red"</formula>
    </cfRule>
  </conditionalFormatting>
  <conditionalFormatting sqref="I5:I104">
    <cfRule type="expression" dxfId="20" priority="28">
      <formula>I5="Green"</formula>
    </cfRule>
    <cfRule type="expression" dxfId="19" priority="29">
      <formula>I5="Yellow"</formula>
    </cfRule>
    <cfRule type="expression" dxfId="18" priority="30">
      <formula>I5="Red"</formula>
    </cfRule>
  </conditionalFormatting>
  <conditionalFormatting sqref="K5:K104">
    <cfRule type="expression" dxfId="17" priority="31">
      <formula>K5="Green"</formula>
    </cfRule>
    <cfRule type="expression" dxfId="16" priority="32">
      <formula>K5="Yellow"</formula>
    </cfRule>
    <cfRule type="expression" dxfId="15" priority="33">
      <formula>K5="Red"</formula>
    </cfRule>
  </conditionalFormatting>
  <conditionalFormatting sqref="M5:M104">
    <cfRule type="expression" dxfId="14" priority="34">
      <formula>M5="Green"</formula>
    </cfRule>
    <cfRule type="expression" dxfId="13" priority="35">
      <formula>M5="Yellow"</formula>
    </cfRule>
    <cfRule type="expression" dxfId="12" priority="36">
      <formula>M5="Red"</formula>
    </cfRule>
  </conditionalFormatting>
  <conditionalFormatting sqref="O5:O104">
    <cfRule type="expression" dxfId="11" priority="17">
      <formula>O5="Green"</formula>
    </cfRule>
    <cfRule type="expression" dxfId="10" priority="18">
      <formula>O5="Yellow"</formula>
    </cfRule>
    <cfRule type="expression" dxfId="9" priority="19">
      <formula>O5="Red"</formula>
    </cfRule>
    <cfRule type="expression" dxfId="8" priority="20">
      <formula>O5="Not Updated"</formula>
    </cfRule>
  </conditionalFormatting>
  <dataValidations count="1">
    <dataValidation type="list" sqref="G5:G104 M5:M104 K5:K104 I5:I104" xr:uid="{00000000-0002-0000-0300-000000000000}">
      <formula1>"Green,Yellow,Red"</formula1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4"/>
  <sheetViews>
    <sheetView workbookViewId="0">
      <selection activeCell="B6" sqref="B6"/>
    </sheetView>
  </sheetViews>
  <sheetFormatPr defaultRowHeight="14"/>
  <cols>
    <col min="1" max="1" width="13" customWidth="1"/>
    <col min="2" max="2" width="18" customWidth="1"/>
    <col min="3" max="3" width="20" customWidth="1"/>
    <col min="4" max="4" width="34" customWidth="1"/>
    <col min="5" max="5" width="12" customWidth="1"/>
    <col min="6" max="6" width="14" customWidth="1"/>
    <col min="7" max="7" width="12" customWidth="1"/>
    <col min="8" max="8" width="11" customWidth="1"/>
    <col min="9" max="9" width="14" customWidth="1"/>
    <col min="10" max="10" width="24" customWidth="1"/>
    <col min="11" max="12" width="40" customWidth="1"/>
    <col min="13" max="13" width="20" customWidth="1"/>
  </cols>
  <sheetData>
    <row r="1" spans="1:13" ht="20">
      <c r="A1" s="49" t="s">
        <v>317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14.5">
      <c r="A2" s="51" t="s">
        <v>318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4" spans="1:13">
      <c r="A4" s="22" t="s">
        <v>37</v>
      </c>
      <c r="B4" s="22" t="s">
        <v>12</v>
      </c>
      <c r="C4" s="22" t="s">
        <v>38</v>
      </c>
      <c r="D4" s="22" t="s">
        <v>39</v>
      </c>
      <c r="E4" s="22" t="s">
        <v>307</v>
      </c>
      <c r="F4" s="22" t="s">
        <v>42</v>
      </c>
      <c r="G4" s="22" t="s">
        <v>319</v>
      </c>
      <c r="H4" s="22" t="s">
        <v>320</v>
      </c>
      <c r="I4" s="22" t="s">
        <v>321</v>
      </c>
      <c r="J4" s="22" t="s">
        <v>280</v>
      </c>
      <c r="K4" s="22" t="s">
        <v>322</v>
      </c>
      <c r="L4" s="22" t="s">
        <v>323</v>
      </c>
      <c r="M4" s="22" t="s">
        <v>324</v>
      </c>
    </row>
    <row r="5" spans="1:13" ht="14.5">
      <c r="A5" s="23" t="str">
        <f>'Monthly Scorecard'!A5</f>
        <v>CEI-01</v>
      </c>
      <c r="B5" s="23" t="str">
        <f>'Monthly Scorecard'!B5</f>
        <v>TZL CEI</v>
      </c>
      <c r="C5" s="23" t="str">
        <f>'Monthly Scorecard'!C5</f>
        <v>Grow Partnerships</v>
      </c>
      <c r="D5" s="23" t="str">
        <f>'Monthly Scorecard'!D5</f>
        <v>Active CEI Partnerships</v>
      </c>
      <c r="E5" s="23">
        <f>'Monthly Scorecard'!F5</f>
        <v>12</v>
      </c>
      <c r="F5" s="23" t="str">
        <f>'Monthly Scorecard'!G5</f>
        <v>partners</v>
      </c>
      <c r="G5" s="23" t="str">
        <f>'Monthly Scorecard'!X5</f>
        <v/>
      </c>
      <c r="H5" s="27" t="str">
        <f t="shared" ref="H5:H36" si="0">IFERROR(G5/E5,"")</f>
        <v/>
      </c>
      <c r="I5" s="23" t="str">
        <f>'Monthly Scorecard'!AD5</f>
        <v>Not Updated</v>
      </c>
      <c r="J5" s="23" t="str">
        <f>'Monthly Scorecard'!K5</f>
        <v>CEI Board / President</v>
      </c>
      <c r="K5" s="23"/>
      <c r="L5" s="23"/>
      <c r="M5" s="23"/>
    </row>
    <row r="6" spans="1:13" ht="28">
      <c r="A6" s="23" t="str">
        <f>'Monthly Scorecard'!A6</f>
        <v>CEI-02</v>
      </c>
      <c r="B6" s="23" t="str">
        <f>'Monthly Scorecard'!B6</f>
        <v>TZL CEI</v>
      </c>
      <c r="C6" s="23" t="str">
        <f>'Monthly Scorecard'!C6</f>
        <v>Grow Partnerships</v>
      </c>
      <c r="D6" s="23" t="str">
        <f>'Monthly Scorecard'!D6</f>
        <v>Partnership Coverage by Pillar</v>
      </c>
      <c r="E6" s="23">
        <f>'Monthly Scorecard'!F6</f>
        <v>2</v>
      </c>
      <c r="F6" s="23" t="str">
        <f>'Monthly Scorecard'!G6</f>
        <v>partners per pillar</v>
      </c>
      <c r="G6" s="23" t="str">
        <f>'Monthly Scorecard'!X6</f>
        <v/>
      </c>
      <c r="H6" s="27" t="str">
        <f t="shared" si="0"/>
        <v/>
      </c>
      <c r="I6" s="23" t="str">
        <f>'Monthly Scorecard'!AD6</f>
        <v>Not Updated</v>
      </c>
      <c r="J6" s="23" t="str">
        <f>'Monthly Scorecard'!K6</f>
        <v>CEI Board / Program Leads</v>
      </c>
      <c r="K6" s="23"/>
      <c r="L6" s="23"/>
      <c r="M6" s="23"/>
    </row>
    <row r="7" spans="1:13" ht="14.5">
      <c r="A7" s="23" t="str">
        <f>'Monthly Scorecard'!A7</f>
        <v>CEI-03</v>
      </c>
      <c r="B7" s="23" t="str">
        <f>'Monthly Scorecard'!B7</f>
        <v>TZL CEI</v>
      </c>
      <c r="C7" s="23" t="str">
        <f>'Monthly Scorecard'!C7</f>
        <v>Grow Partnerships</v>
      </c>
      <c r="D7" s="23" t="str">
        <f>'Monthly Scorecard'!D7</f>
        <v>Cash Support / Sponsorships</v>
      </c>
      <c r="E7" s="23">
        <f>'Monthly Scorecard'!F7</f>
        <v>30000</v>
      </c>
      <c r="F7" s="23" t="str">
        <f>'Monthly Scorecard'!G7</f>
        <v>$</v>
      </c>
      <c r="G7" s="23" t="str">
        <f>'Monthly Scorecard'!X7</f>
        <v/>
      </c>
      <c r="H7" s="27" t="str">
        <f t="shared" si="0"/>
        <v/>
      </c>
      <c r="I7" s="23" t="str">
        <f>'Monthly Scorecard'!AD7</f>
        <v>Not Updated</v>
      </c>
      <c r="J7" s="23" t="str">
        <f>'Monthly Scorecard'!K7</f>
        <v>CEI Board / Program Leads</v>
      </c>
      <c r="K7" s="23"/>
      <c r="L7" s="23"/>
      <c r="M7" s="23"/>
    </row>
    <row r="8" spans="1:13" ht="14.5">
      <c r="A8" s="23" t="str">
        <f>'Monthly Scorecard'!A8</f>
        <v>CEI-04</v>
      </c>
      <c r="B8" s="23" t="str">
        <f>'Monthly Scorecard'!B8</f>
        <v>TZL CEI</v>
      </c>
      <c r="C8" s="23" t="str">
        <f>'Monthly Scorecard'!C8</f>
        <v>Improve Literacy</v>
      </c>
      <c r="D8" s="23" t="str">
        <f>'Monthly Scorecard'!D8</f>
        <v>D9 Literacy Initiatives</v>
      </c>
      <c r="E8" s="23">
        <f>'Monthly Scorecard'!F8</f>
        <v>6</v>
      </c>
      <c r="F8" s="23" t="str">
        <f>'Monthly Scorecard'!G8</f>
        <v>initiatives</v>
      </c>
      <c r="G8" s="23" t="str">
        <f>'Monthly Scorecard'!X8</f>
        <v/>
      </c>
      <c r="H8" s="27" t="str">
        <f t="shared" si="0"/>
        <v/>
      </c>
      <c r="I8" s="23" t="str">
        <f>'Monthly Scorecard'!AD8</f>
        <v>Not Updated</v>
      </c>
      <c r="J8" s="23" t="str">
        <f>'Monthly Scorecard'!K8</f>
        <v>D9 Literacy Lead</v>
      </c>
      <c r="K8" s="23"/>
      <c r="L8" s="23"/>
      <c r="M8" s="23"/>
    </row>
    <row r="9" spans="1:13" ht="14.5">
      <c r="A9" s="23" t="str">
        <f>'Monthly Scorecard'!A9</f>
        <v>CEI-05</v>
      </c>
      <c r="B9" s="23" t="str">
        <f>'Monthly Scorecard'!B9</f>
        <v>TZL CEI</v>
      </c>
      <c r="C9" s="23" t="str">
        <f>'Monthly Scorecard'!C9</f>
        <v>Improve Literacy</v>
      </c>
      <c r="D9" s="23" t="str">
        <f>'Monthly Scorecard'!D9</f>
        <v>D9 Literacy Touchpoints</v>
      </c>
      <c r="E9" s="23">
        <f>'Monthly Scorecard'!F9</f>
        <v>12</v>
      </c>
      <c r="F9" s="23" t="str">
        <f>'Monthly Scorecard'!G9</f>
        <v>touchpoints</v>
      </c>
      <c r="G9" s="23" t="str">
        <f>'Monthly Scorecard'!X9</f>
        <v/>
      </c>
      <c r="H9" s="27" t="str">
        <f t="shared" si="0"/>
        <v/>
      </c>
      <c r="I9" s="23" t="str">
        <f>'Monthly Scorecard'!AD9</f>
        <v>Not Updated</v>
      </c>
      <c r="J9" s="23" t="str">
        <f>'Monthly Scorecard'!K9</f>
        <v>D9 Literacy Lead</v>
      </c>
      <c r="K9" s="23"/>
      <c r="L9" s="23"/>
      <c r="M9" s="23"/>
    </row>
    <row r="10" spans="1:13" ht="14.5">
      <c r="A10" s="23" t="str">
        <f>'Monthly Scorecard'!A10</f>
        <v>CEI-06</v>
      </c>
      <c r="B10" s="23" t="str">
        <f>'Monthly Scorecard'!B10</f>
        <v>TZL CEI</v>
      </c>
      <c r="C10" s="23" t="str">
        <f>'Monthly Scorecard'!C10</f>
        <v>Improve Literacy</v>
      </c>
      <c r="D10" s="23" t="str">
        <f>'Monthly Scorecard'!D10</f>
        <v>Partner-Hosted Literacy Activities</v>
      </c>
      <c r="E10" s="23">
        <f>'Monthly Scorecard'!F10</f>
        <v>3</v>
      </c>
      <c r="F10" s="23" t="str">
        <f>'Monthly Scorecard'!G10</f>
        <v>activities</v>
      </c>
      <c r="G10" s="23" t="str">
        <f>'Monthly Scorecard'!X10</f>
        <v/>
      </c>
      <c r="H10" s="27" t="str">
        <f t="shared" si="0"/>
        <v/>
      </c>
      <c r="I10" s="23" t="str">
        <f>'Monthly Scorecard'!AD10</f>
        <v>Not Updated</v>
      </c>
      <c r="J10" s="23" t="str">
        <f>'Monthly Scorecard'!K10</f>
        <v>D9 Literacy Lead</v>
      </c>
      <c r="K10" s="23"/>
      <c r="L10" s="23"/>
      <c r="M10" s="23"/>
    </row>
    <row r="11" spans="1:13" ht="14.5">
      <c r="A11" s="23" t="str">
        <f>'Monthly Scorecard'!A11</f>
        <v>CEI-07</v>
      </c>
      <c r="B11" s="23" t="str">
        <f>'Monthly Scorecard'!B11</f>
        <v>TZL CEI</v>
      </c>
      <c r="C11" s="23" t="str">
        <f>'Monthly Scorecard'!C11</f>
        <v>Improve Literacy</v>
      </c>
      <c r="D11" s="23" t="str">
        <f>'Monthly Scorecard'!D11</f>
        <v>Year-End Literacy Impact Summary</v>
      </c>
      <c r="E11" s="23">
        <f>'Monthly Scorecard'!F11</f>
        <v>1</v>
      </c>
      <c r="F11" s="23" t="str">
        <f>'Monthly Scorecard'!G11</f>
        <v>report</v>
      </c>
      <c r="G11" s="23" t="str">
        <f>'Monthly Scorecard'!X11</f>
        <v/>
      </c>
      <c r="H11" s="27" t="str">
        <f t="shared" si="0"/>
        <v/>
      </c>
      <c r="I11" s="23" t="str">
        <f>'Monthly Scorecard'!AD11</f>
        <v>Not Updated</v>
      </c>
      <c r="J11" s="23" t="str">
        <f>'Monthly Scorecard'!K11</f>
        <v>D9 Literacy Lead</v>
      </c>
      <c r="K11" s="23"/>
      <c r="L11" s="23"/>
      <c r="M11" s="23"/>
    </row>
    <row r="12" spans="1:13" ht="14.5">
      <c r="A12" s="23" t="str">
        <f>'Monthly Scorecard'!A12</f>
        <v>CEI-08</v>
      </c>
      <c r="B12" s="23" t="str">
        <f>'Monthly Scorecard'!B12</f>
        <v>TZL CEI</v>
      </c>
      <c r="C12" s="23" t="str">
        <f>'Monthly Scorecard'!C12</f>
        <v>Board Accountability</v>
      </c>
      <c r="D12" s="23" t="str">
        <f>'Monthly Scorecard'!D12</f>
        <v>Monthly Program Updates</v>
      </c>
      <c r="E12" s="23">
        <f>'Monthly Scorecard'!F12</f>
        <v>12</v>
      </c>
      <c r="F12" s="23" t="str">
        <f>'Monthly Scorecard'!G12</f>
        <v>updates</v>
      </c>
      <c r="G12" s="23" t="str">
        <f>'Monthly Scorecard'!X12</f>
        <v/>
      </c>
      <c r="H12" s="27" t="str">
        <f t="shared" si="0"/>
        <v/>
      </c>
      <c r="I12" s="23" t="str">
        <f>'Monthly Scorecard'!AD12</f>
        <v>Not Updated</v>
      </c>
      <c r="J12" s="23" t="str">
        <f>'Monthly Scorecard'!K12</f>
        <v>Program Leads</v>
      </c>
      <c r="K12" s="23"/>
      <c r="L12" s="23"/>
      <c r="M12" s="23"/>
    </row>
    <row r="13" spans="1:13" ht="14.5">
      <c r="A13" s="23" t="str">
        <f>'Monthly Scorecard'!A13</f>
        <v>CEI-09</v>
      </c>
      <c r="B13" s="23" t="str">
        <f>'Monthly Scorecard'!B13</f>
        <v>TZL CEI</v>
      </c>
      <c r="C13" s="23" t="str">
        <f>'Monthly Scorecard'!C13</f>
        <v>Board Accountability</v>
      </c>
      <c r="D13" s="23" t="str">
        <f>'Monthly Scorecard'!D13</f>
        <v>Quarterly Scorecard Reviews</v>
      </c>
      <c r="E13" s="23">
        <f>'Monthly Scorecard'!F13</f>
        <v>4</v>
      </c>
      <c r="F13" s="23" t="str">
        <f>'Monthly Scorecard'!G13</f>
        <v>reviews</v>
      </c>
      <c r="G13" s="23" t="str">
        <f>'Monthly Scorecard'!X13</f>
        <v/>
      </c>
      <c r="H13" s="27" t="str">
        <f t="shared" si="0"/>
        <v/>
      </c>
      <c r="I13" s="23" t="str">
        <f>'Monthly Scorecard'!AD13</f>
        <v>Not Updated</v>
      </c>
      <c r="J13" s="23" t="str">
        <f>'Monthly Scorecard'!K13</f>
        <v>CEI Board</v>
      </c>
      <c r="K13" s="23"/>
      <c r="L13" s="23"/>
      <c r="M13" s="23"/>
    </row>
    <row r="14" spans="1:13" ht="14.5">
      <c r="A14" s="23" t="str">
        <f>'Monthly Scorecard'!A14</f>
        <v>CEI-10</v>
      </c>
      <c r="B14" s="23" t="str">
        <f>'Monthly Scorecard'!B14</f>
        <v>TZL CEI</v>
      </c>
      <c r="C14" s="23" t="str">
        <f>'Monthly Scorecard'!C14</f>
        <v>Board Accountability</v>
      </c>
      <c r="D14" s="23" t="str">
        <f>'Monthly Scorecard'!D14</f>
        <v>Midyear Strategic Update</v>
      </c>
      <c r="E14" s="23">
        <f>'Monthly Scorecard'!F14</f>
        <v>1</v>
      </c>
      <c r="F14" s="23" t="str">
        <f>'Monthly Scorecard'!G14</f>
        <v>update</v>
      </c>
      <c r="G14" s="23" t="str">
        <f>'Monthly Scorecard'!X14</f>
        <v/>
      </c>
      <c r="H14" s="27" t="str">
        <f t="shared" si="0"/>
        <v/>
      </c>
      <c r="I14" s="23" t="str">
        <f>'Monthly Scorecard'!AD14</f>
        <v>Not Updated</v>
      </c>
      <c r="J14" s="23" t="str">
        <f>'Monthly Scorecard'!K14</f>
        <v>CEI Board</v>
      </c>
      <c r="K14" s="23"/>
      <c r="L14" s="23"/>
      <c r="M14" s="23"/>
    </row>
    <row r="15" spans="1:13" ht="14.5">
      <c r="A15" s="23" t="str">
        <f>'Monthly Scorecard'!A15</f>
        <v>CEI-11</v>
      </c>
      <c r="B15" s="23" t="str">
        <f>'Monthly Scorecard'!B15</f>
        <v>TZL CEI</v>
      </c>
      <c r="C15" s="23" t="str">
        <f>'Monthly Scorecard'!C15</f>
        <v>Board Accountability</v>
      </c>
      <c r="D15" s="23" t="str">
        <f>'Monthly Scorecard'!D15</f>
        <v>Year-End Impact Report</v>
      </c>
      <c r="E15" s="23">
        <f>'Monthly Scorecard'!F15</f>
        <v>1</v>
      </c>
      <c r="F15" s="23" t="str">
        <f>'Monthly Scorecard'!G15</f>
        <v>report</v>
      </c>
      <c r="G15" s="23" t="str">
        <f>'Monthly Scorecard'!X15</f>
        <v/>
      </c>
      <c r="H15" s="27" t="str">
        <f t="shared" si="0"/>
        <v/>
      </c>
      <c r="I15" s="23" t="str">
        <f>'Monthly Scorecard'!AD15</f>
        <v>Not Updated</v>
      </c>
      <c r="J15" s="23" t="str">
        <f>'Monthly Scorecard'!K15</f>
        <v>CEI Board</v>
      </c>
      <c r="K15" s="23"/>
      <c r="L15" s="23"/>
      <c r="M15" s="23"/>
    </row>
    <row r="16" spans="1:13" ht="14.5">
      <c r="A16" s="23" t="str">
        <f>'Monthly Scorecard'!A16</f>
        <v>CEI-12</v>
      </c>
      <c r="B16" s="23" t="str">
        <f>'Monthly Scorecard'!B16</f>
        <v>TZL CEI</v>
      </c>
      <c r="C16" s="23" t="str">
        <f>'Monthly Scorecard'!C16</f>
        <v>Board Accountability</v>
      </c>
      <c r="D16" s="23" t="str">
        <f>'Monthly Scorecard'!D16</f>
        <v>Corrective Action for At-Risk Goals</v>
      </c>
      <c r="E16" s="23">
        <f>'Monthly Scorecard'!F16</f>
        <v>100</v>
      </c>
      <c r="F16" s="23" t="str">
        <f>'Monthly Scorecard'!G16</f>
        <v>%</v>
      </c>
      <c r="G16" s="23" t="str">
        <f>'Monthly Scorecard'!X16</f>
        <v/>
      </c>
      <c r="H16" s="27" t="str">
        <f t="shared" si="0"/>
        <v/>
      </c>
      <c r="I16" s="23" t="str">
        <f>'Monthly Scorecard'!AD16</f>
        <v>Not Updated</v>
      </c>
      <c r="J16" s="23" t="str">
        <f>'Monthly Scorecard'!K16</f>
        <v>CEI Board / Program Leads</v>
      </c>
      <c r="K16" s="23"/>
      <c r="L16" s="23"/>
      <c r="M16" s="23"/>
    </row>
    <row r="17" spans="1:13" ht="14.5">
      <c r="A17" s="23" t="str">
        <f>'Monthly Scorecard'!A17</f>
        <v>ELMP-01</v>
      </c>
      <c r="B17" s="23" t="str">
        <f>'Monthly Scorecard'!B17</f>
        <v>ELMP</v>
      </c>
      <c r="C17" s="23" t="str">
        <f>'Monthly Scorecard'!C17</f>
        <v>Build Leaders</v>
      </c>
      <c r="D17" s="23" t="str">
        <f>'Monthly Scorecard'!D17</f>
        <v>Esquires Enrolled</v>
      </c>
      <c r="E17" s="23">
        <f>'Monthly Scorecard'!F17</f>
        <v>40</v>
      </c>
      <c r="F17" s="23" t="str">
        <f>'Monthly Scorecard'!G17</f>
        <v>Esquires</v>
      </c>
      <c r="G17" s="23" t="str">
        <f>'Monthly Scorecard'!X17</f>
        <v/>
      </c>
      <c r="H17" s="27" t="str">
        <f t="shared" si="0"/>
        <v/>
      </c>
      <c r="I17" s="23" t="str">
        <f>'Monthly Scorecard'!AD17</f>
        <v>Not Updated</v>
      </c>
      <c r="J17" s="23" t="str">
        <f>'Monthly Scorecard'!K17</f>
        <v>ELMP Program Staff</v>
      </c>
      <c r="K17" s="23"/>
      <c r="L17" s="23"/>
      <c r="M17" s="23"/>
    </row>
    <row r="18" spans="1:13" ht="14.5">
      <c r="A18" s="23" t="str">
        <f>'Monthly Scorecard'!A18</f>
        <v>ELMP-02</v>
      </c>
      <c r="B18" s="23" t="str">
        <f>'Monthly Scorecard'!B18</f>
        <v>ELMP</v>
      </c>
      <c r="C18" s="23" t="str">
        <f>'Monthly Scorecard'!C18</f>
        <v>Build Leaders</v>
      </c>
      <c r="D18" s="23" t="str">
        <f>'Monthly Scorecard'!D18</f>
        <v>Active Esquires Through May</v>
      </c>
      <c r="E18" s="23">
        <f>'Monthly Scorecard'!F18</f>
        <v>36</v>
      </c>
      <c r="F18" s="23" t="str">
        <f>'Monthly Scorecard'!G18</f>
        <v>Esquires</v>
      </c>
      <c r="G18" s="23" t="str">
        <f>'Monthly Scorecard'!X18</f>
        <v/>
      </c>
      <c r="H18" s="27" t="str">
        <f t="shared" si="0"/>
        <v/>
      </c>
      <c r="I18" s="23" t="str">
        <f>'Monthly Scorecard'!AD18</f>
        <v>Not Updated</v>
      </c>
      <c r="J18" s="23" t="str">
        <f>'Monthly Scorecard'!K18</f>
        <v>ELMP Program Staff</v>
      </c>
      <c r="K18" s="23"/>
      <c r="L18" s="23"/>
      <c r="M18" s="23"/>
    </row>
    <row r="19" spans="1:13" ht="14.5">
      <c r="A19" s="23" t="str">
        <f>'Monthly Scorecard'!A19</f>
        <v>ELMP-03</v>
      </c>
      <c r="B19" s="23" t="str">
        <f>'Monthly Scorecard'!B19</f>
        <v>ELMP</v>
      </c>
      <c r="C19" s="23" t="str">
        <f>'Monthly Scorecard'!C19</f>
        <v>Build Leaders</v>
      </c>
      <c r="D19" s="23" t="str">
        <f>'Monthly Scorecard'!D19</f>
        <v>Primary Success Seminars</v>
      </c>
      <c r="E19" s="23">
        <f>'Monthly Scorecard'!F19</f>
        <v>8</v>
      </c>
      <c r="F19" s="23" t="str">
        <f>'Monthly Scorecard'!G19</f>
        <v>seminars</v>
      </c>
      <c r="G19" s="23" t="str">
        <f>'Monthly Scorecard'!X19</f>
        <v/>
      </c>
      <c r="H19" s="27" t="str">
        <f t="shared" si="0"/>
        <v/>
      </c>
      <c r="I19" s="23" t="str">
        <f>'Monthly Scorecard'!AD19</f>
        <v>Not Updated</v>
      </c>
      <c r="J19" s="23" t="str">
        <f>'Monthly Scorecard'!K19</f>
        <v>ELMP Program Staff</v>
      </c>
      <c r="K19" s="23"/>
      <c r="L19" s="23"/>
      <c r="M19" s="23"/>
    </row>
    <row r="20" spans="1:13" ht="14.5">
      <c r="A20" s="23" t="str">
        <f>'Monthly Scorecard'!A20</f>
        <v>ELMP-04</v>
      </c>
      <c r="B20" s="23" t="str">
        <f>'Monthly Scorecard'!B20</f>
        <v>ELMP</v>
      </c>
      <c r="C20" s="23" t="str">
        <f>'Monthly Scorecard'!C20</f>
        <v>Build Leaders</v>
      </c>
      <c r="D20" s="23" t="str">
        <f>'Monthly Scorecard'!D20</f>
        <v>Life Plan + Evidence Completion</v>
      </c>
      <c r="E20" s="23">
        <f>'Monthly Scorecard'!F20</f>
        <v>75</v>
      </c>
      <c r="F20" s="23" t="str">
        <f>'Monthly Scorecard'!G20</f>
        <v>%</v>
      </c>
      <c r="G20" s="23" t="str">
        <f>'Monthly Scorecard'!X20</f>
        <v/>
      </c>
      <c r="H20" s="27" t="str">
        <f t="shared" si="0"/>
        <v/>
      </c>
      <c r="I20" s="23" t="str">
        <f>'Monthly Scorecard'!AD20</f>
        <v>Not Updated</v>
      </c>
      <c r="J20" s="23" t="str">
        <f>'Monthly Scorecard'!K20</f>
        <v>ELMP Program Staff</v>
      </c>
      <c r="K20" s="23"/>
      <c r="L20" s="23"/>
      <c r="M20" s="23"/>
    </row>
    <row r="21" spans="1:13" ht="14.5">
      <c r="A21" s="23" t="str">
        <f>'Monthly Scorecard'!A21</f>
        <v>ELMP-05</v>
      </c>
      <c r="B21" s="23" t="str">
        <f>'Monthly Scorecard'!B21</f>
        <v>ELMP</v>
      </c>
      <c r="C21" s="23" t="str">
        <f>'Monthly Scorecard'!C21</f>
        <v>Build Leaders</v>
      </c>
      <c r="D21" s="23" t="str">
        <f>'Monthly Scorecard'!D21</f>
        <v>College / Career Exposure</v>
      </c>
      <c r="E21" s="23">
        <f>'Monthly Scorecard'!F21</f>
        <v>80</v>
      </c>
      <c r="F21" s="23" t="str">
        <f>'Monthly Scorecard'!G21</f>
        <v>%</v>
      </c>
      <c r="G21" s="23" t="str">
        <f>'Monthly Scorecard'!X21</f>
        <v/>
      </c>
      <c r="H21" s="27" t="str">
        <f t="shared" si="0"/>
        <v/>
      </c>
      <c r="I21" s="23" t="str">
        <f>'Monthly Scorecard'!AD21</f>
        <v>Not Updated</v>
      </c>
      <c r="J21" s="23" t="str">
        <f>'Monthly Scorecard'!K21</f>
        <v>ELMP Program Staff</v>
      </c>
      <c r="K21" s="23"/>
      <c r="L21" s="23"/>
      <c r="M21" s="23"/>
    </row>
    <row r="22" spans="1:13" ht="14.5">
      <c r="A22" s="23" t="str">
        <f>'Monthly Scorecard'!A22</f>
        <v>ELMP-06</v>
      </c>
      <c r="B22" s="23" t="str">
        <f>'Monthly Scorecard'!B22</f>
        <v>ELMP</v>
      </c>
      <c r="C22" s="23" t="str">
        <f>'Monthly Scorecard'!C22</f>
        <v>Build Leaders</v>
      </c>
      <c r="D22" s="23" t="str">
        <f>'Monthly Scorecard'!D22</f>
        <v>Achievement Badge Completion</v>
      </c>
      <c r="E22" s="23">
        <f>'Monthly Scorecard'!F22</f>
        <v>60</v>
      </c>
      <c r="F22" s="23" t="str">
        <f>'Monthly Scorecard'!G22</f>
        <v>%</v>
      </c>
      <c r="G22" s="23" t="str">
        <f>'Monthly Scorecard'!X22</f>
        <v/>
      </c>
      <c r="H22" s="27" t="str">
        <f t="shared" si="0"/>
        <v/>
      </c>
      <c r="I22" s="23" t="str">
        <f>'Monthly Scorecard'!AD22</f>
        <v>Not Updated</v>
      </c>
      <c r="J22" s="23" t="str">
        <f>'Monthly Scorecard'!K22</f>
        <v>ELMP Program Staff</v>
      </c>
      <c r="K22" s="23"/>
      <c r="L22" s="23"/>
      <c r="M22" s="23"/>
    </row>
    <row r="23" spans="1:13" ht="14.5">
      <c r="A23" s="23" t="str">
        <f>'Monthly Scorecard'!A23</f>
        <v>ELMP-07</v>
      </c>
      <c r="B23" s="23" t="str">
        <f>'Monthly Scorecard'!B23</f>
        <v>ELMP</v>
      </c>
      <c r="C23" s="23" t="str">
        <f>'Monthly Scorecard'!C23</f>
        <v>Build Leaders</v>
      </c>
      <c r="D23" s="23" t="str">
        <f>'Monthly Scorecard'!D23</f>
        <v>Year-End Progress Reviews</v>
      </c>
      <c r="E23" s="23">
        <f>'Monthly Scorecard'!F23</f>
        <v>100</v>
      </c>
      <c r="F23" s="23" t="str">
        <f>'Monthly Scorecard'!G23</f>
        <v>%</v>
      </c>
      <c r="G23" s="23" t="str">
        <f>'Monthly Scorecard'!X23</f>
        <v/>
      </c>
      <c r="H23" s="27" t="str">
        <f t="shared" si="0"/>
        <v/>
      </c>
      <c r="I23" s="23" t="str">
        <f>'Monthly Scorecard'!AD23</f>
        <v>Not Updated</v>
      </c>
      <c r="J23" s="23" t="str">
        <f>'Monthly Scorecard'!K23</f>
        <v>ELMP Program Staff</v>
      </c>
      <c r="K23" s="23"/>
      <c r="L23" s="23"/>
      <c r="M23" s="23"/>
    </row>
    <row r="24" spans="1:13" ht="14.5">
      <c r="A24" s="23" t="str">
        <f>'Monthly Scorecard'!A24</f>
        <v>ELMP-08</v>
      </c>
      <c r="B24" s="23" t="str">
        <f>'Monthly Scorecard'!B24</f>
        <v>ELMP</v>
      </c>
      <c r="C24" s="23" t="str">
        <f>'Monthly Scorecard'!C24</f>
        <v>Build Leaders</v>
      </c>
      <c r="D24" s="23" t="str">
        <f>'Monthly Scorecard'!D24</f>
        <v>Cross-Pillar Leadership Experience</v>
      </c>
      <c r="E24" s="23">
        <f>'Monthly Scorecard'!F24</f>
        <v>75</v>
      </c>
      <c r="F24" s="23" t="str">
        <f>'Monthly Scorecard'!G24</f>
        <v>%</v>
      </c>
      <c r="G24" s="23" t="str">
        <f>'Monthly Scorecard'!X24</f>
        <v/>
      </c>
      <c r="H24" s="27" t="str">
        <f t="shared" si="0"/>
        <v/>
      </c>
      <c r="I24" s="23" t="str">
        <f>'Monthly Scorecard'!AD24</f>
        <v>Not Updated</v>
      </c>
      <c r="J24" s="23" t="str">
        <f>'Monthly Scorecard'!K24</f>
        <v>ELMP Program Staff</v>
      </c>
      <c r="K24" s="23"/>
      <c r="L24" s="23"/>
      <c r="M24" s="23"/>
    </row>
    <row r="25" spans="1:13" ht="14.5">
      <c r="A25" s="23" t="str">
        <f>'Monthly Scorecard'!A25</f>
        <v>ELMP-09</v>
      </c>
      <c r="B25" s="23" t="str">
        <f>'Monthly Scorecard'!B25</f>
        <v>ELMP</v>
      </c>
      <c r="C25" s="23" t="str">
        <f>'Monthly Scorecard'!C25</f>
        <v>Build Leaders</v>
      </c>
      <c r="D25" s="23" t="str">
        <f>'Monthly Scorecard'!D25</f>
        <v>Youth Town Hall Participation</v>
      </c>
      <c r="E25" s="23">
        <f>'Monthly Scorecard'!F25</f>
        <v>25</v>
      </c>
      <c r="F25" s="23" t="str">
        <f>'Monthly Scorecard'!G25</f>
        <v>Esquires</v>
      </c>
      <c r="G25" s="23" t="str">
        <f>'Monthly Scorecard'!X25</f>
        <v/>
      </c>
      <c r="H25" s="27" t="str">
        <f t="shared" si="0"/>
        <v/>
      </c>
      <c r="I25" s="23" t="str">
        <f>'Monthly Scorecard'!AD25</f>
        <v>Not Updated</v>
      </c>
      <c r="J25" s="23" t="str">
        <f>'Monthly Scorecard'!K25</f>
        <v>ELMP / Empower Leads</v>
      </c>
      <c r="K25" s="23"/>
      <c r="L25" s="23"/>
      <c r="M25" s="23"/>
    </row>
    <row r="26" spans="1:13" ht="14.5">
      <c r="A26" s="23" t="str">
        <f>'Monthly Scorecard'!A26</f>
        <v>ELMP-10</v>
      </c>
      <c r="B26" s="23" t="str">
        <f>'Monthly Scorecard'!B26</f>
        <v>ELMP</v>
      </c>
      <c r="C26" s="23" t="str">
        <f>'Monthly Scorecard'!C26</f>
        <v>Build Leaders</v>
      </c>
      <c r="D26" s="23" t="str">
        <f>'Monthly Scorecard'!D26</f>
        <v>Decision Briefs / Civic Actions</v>
      </c>
      <c r="E26" s="23">
        <f>'Monthly Scorecard'!F26</f>
        <v>20</v>
      </c>
      <c r="F26" s="23" t="str">
        <f>'Monthly Scorecard'!G26</f>
        <v>completed</v>
      </c>
      <c r="G26" s="23" t="str">
        <f>'Monthly Scorecard'!X26</f>
        <v/>
      </c>
      <c r="H26" s="27" t="str">
        <f t="shared" si="0"/>
        <v/>
      </c>
      <c r="I26" s="23" t="str">
        <f>'Monthly Scorecard'!AD26</f>
        <v>Not Updated</v>
      </c>
      <c r="J26" s="23" t="str">
        <f>'Monthly Scorecard'!K26</f>
        <v>ELMP / Empower Leads</v>
      </c>
      <c r="K26" s="23"/>
      <c r="L26" s="23"/>
      <c r="M26" s="23"/>
    </row>
    <row r="27" spans="1:13" ht="14.5">
      <c r="A27" s="23" t="str">
        <f>'Monthly Scorecard'!A27</f>
        <v>ELMP-11</v>
      </c>
      <c r="B27" s="23" t="str">
        <f>'Monthly Scorecard'!B27</f>
        <v>ELMP</v>
      </c>
      <c r="C27" s="23" t="str">
        <f>'Monthly Scorecard'!C27</f>
        <v>Build Leaders</v>
      </c>
      <c r="D27" s="23" t="str">
        <f>'Monthly Scorecard'!D27</f>
        <v>Tutoring Request Response</v>
      </c>
      <c r="E27" s="23">
        <f>'Monthly Scorecard'!F27</f>
        <v>100</v>
      </c>
      <c r="F27" s="23" t="str">
        <f>'Monthly Scorecard'!G27</f>
        <v>%</v>
      </c>
      <c r="G27" s="23" t="str">
        <f>'Monthly Scorecard'!X27</f>
        <v/>
      </c>
      <c r="H27" s="27" t="str">
        <f t="shared" si="0"/>
        <v/>
      </c>
      <c r="I27" s="23" t="str">
        <f>'Monthly Scorecard'!AD27</f>
        <v>Not Updated</v>
      </c>
      <c r="J27" s="23" t="str">
        <f>'Monthly Scorecard'!K27</f>
        <v>ELMP Program Staff</v>
      </c>
      <c r="K27" s="23"/>
      <c r="L27" s="23"/>
      <c r="M27" s="23"/>
    </row>
    <row r="28" spans="1:13" ht="28">
      <c r="A28" s="23" t="str">
        <f>'Monthly Scorecard'!A28</f>
        <v>CS-01</v>
      </c>
      <c r="B28" s="23" t="str">
        <f>'Monthly Scorecard'!B28</f>
        <v>Caring &amp; Sharing</v>
      </c>
      <c r="C28" s="23" t="str">
        <f>'Monthly Scorecard'!C28</f>
        <v>Strengthen Families</v>
      </c>
      <c r="D28" s="23" t="str">
        <f>'Monthly Scorecard'!D28</f>
        <v>Family Support Contacts</v>
      </c>
      <c r="E28" s="23">
        <f>'Monthly Scorecard'!F28</f>
        <v>150</v>
      </c>
      <c r="F28" s="23" t="str">
        <f>'Monthly Scorecard'!G28</f>
        <v>contacts</v>
      </c>
      <c r="G28" s="23" t="str">
        <f>'Monthly Scorecard'!X28</f>
        <v/>
      </c>
      <c r="H28" s="27" t="str">
        <f t="shared" si="0"/>
        <v/>
      </c>
      <c r="I28" s="23" t="str">
        <f>'Monthly Scorecard'!AD28</f>
        <v>Not Updated</v>
      </c>
      <c r="J28" s="23" t="str">
        <f>'Monthly Scorecard'!K28</f>
        <v>Caring &amp; Sharing Co-Directors</v>
      </c>
      <c r="K28" s="23"/>
      <c r="L28" s="23"/>
      <c r="M28" s="23"/>
    </row>
    <row r="29" spans="1:13" ht="28">
      <c r="A29" s="23" t="str">
        <f>'Monthly Scorecard'!A29</f>
        <v>CS-02</v>
      </c>
      <c r="B29" s="23" t="str">
        <f>'Monthly Scorecard'!B29</f>
        <v>Caring &amp; Sharing</v>
      </c>
      <c r="C29" s="23" t="str">
        <f>'Monthly Scorecard'!C29</f>
        <v>Strengthen Families</v>
      </c>
      <c r="D29" s="23" t="str">
        <f>'Monthly Scorecard'!D29</f>
        <v>Food Baskets / Equivalent Packages</v>
      </c>
      <c r="E29" s="23">
        <f>'Monthly Scorecard'!F29</f>
        <v>150</v>
      </c>
      <c r="F29" s="23" t="str">
        <f>'Monthly Scorecard'!G29</f>
        <v>packages</v>
      </c>
      <c r="G29" s="23" t="str">
        <f>'Monthly Scorecard'!X29</f>
        <v/>
      </c>
      <c r="H29" s="27" t="str">
        <f t="shared" si="0"/>
        <v/>
      </c>
      <c r="I29" s="23" t="str">
        <f>'Monthly Scorecard'!AD29</f>
        <v>Not Updated</v>
      </c>
      <c r="J29" s="23" t="str">
        <f>'Monthly Scorecard'!K29</f>
        <v>Caring &amp; Sharing Co-Directors</v>
      </c>
      <c r="K29" s="23"/>
      <c r="L29" s="23"/>
      <c r="M29" s="23"/>
    </row>
    <row r="30" spans="1:13" ht="28">
      <c r="A30" s="23" t="str">
        <f>'Monthly Scorecard'!A30</f>
        <v>CS-03</v>
      </c>
      <c r="B30" s="23" t="str">
        <f>'Monthly Scorecard'!B30</f>
        <v>Caring &amp; Sharing</v>
      </c>
      <c r="C30" s="23" t="str">
        <f>'Monthly Scorecard'!C30</f>
        <v>Strengthen Families</v>
      </c>
      <c r="D30" s="23" t="str">
        <f>'Monthly Scorecard'!D30</f>
        <v>Family Essentials Kits</v>
      </c>
      <c r="E30" s="23">
        <f>'Monthly Scorecard'!F30</f>
        <v>50</v>
      </c>
      <c r="F30" s="23" t="str">
        <f>'Monthly Scorecard'!G30</f>
        <v>kits</v>
      </c>
      <c r="G30" s="23" t="str">
        <f>'Monthly Scorecard'!X30</f>
        <v/>
      </c>
      <c r="H30" s="27" t="str">
        <f t="shared" si="0"/>
        <v/>
      </c>
      <c r="I30" s="23" t="str">
        <f>'Monthly Scorecard'!AD30</f>
        <v>Not Updated</v>
      </c>
      <c r="J30" s="23" t="str">
        <f>'Monthly Scorecard'!K30</f>
        <v>Caring &amp; Sharing Co-Directors</v>
      </c>
      <c r="K30" s="23"/>
      <c r="L30" s="23"/>
      <c r="M30" s="23"/>
    </row>
    <row r="31" spans="1:13" ht="28">
      <c r="A31" s="23" t="str">
        <f>'Monthly Scorecard'!A31</f>
        <v>CS-04</v>
      </c>
      <c r="B31" s="23" t="str">
        <f>'Monthly Scorecard'!B31</f>
        <v>Caring &amp; Sharing</v>
      </c>
      <c r="C31" s="23" t="str">
        <f>'Monthly Scorecard'!C31</f>
        <v>Strengthen Families</v>
      </c>
      <c r="D31" s="23" t="str">
        <f>'Monthly Scorecard'!D31</f>
        <v>Senior Connection / Brother's Keeper</v>
      </c>
      <c r="E31" s="23">
        <f>'Monthly Scorecard'!F31</f>
        <v>100</v>
      </c>
      <c r="F31" s="23" t="str">
        <f>'Monthly Scorecard'!G31</f>
        <v>%</v>
      </c>
      <c r="G31" s="23" t="str">
        <f>'Monthly Scorecard'!X31</f>
        <v/>
      </c>
      <c r="H31" s="27" t="str">
        <f t="shared" si="0"/>
        <v/>
      </c>
      <c r="I31" s="23" t="str">
        <f>'Monthly Scorecard'!AD31</f>
        <v>Not Updated</v>
      </c>
      <c r="J31" s="23" t="str">
        <f>'Monthly Scorecard'!K31</f>
        <v>Caring &amp; Sharing Co-Directors</v>
      </c>
      <c r="K31" s="23"/>
      <c r="L31" s="23"/>
      <c r="M31" s="23"/>
    </row>
    <row r="32" spans="1:13" ht="28">
      <c r="A32" s="23" t="str">
        <f>'Monthly Scorecard'!A32</f>
        <v>CS-05</v>
      </c>
      <c r="B32" s="23" t="str">
        <f>'Monthly Scorecard'!B32</f>
        <v>Caring &amp; Sharing</v>
      </c>
      <c r="C32" s="23" t="str">
        <f>'Monthly Scorecard'!C32</f>
        <v>Strengthen Families</v>
      </c>
      <c r="D32" s="23" t="str">
        <f>'Monthly Scorecard'!D32</f>
        <v>Christmas Family Sponsorship</v>
      </c>
      <c r="E32" s="23">
        <f>'Monthly Scorecard'!F32</f>
        <v>2</v>
      </c>
      <c r="F32" s="23" t="str">
        <f>'Monthly Scorecard'!G32</f>
        <v>families</v>
      </c>
      <c r="G32" s="23" t="str">
        <f>'Monthly Scorecard'!X32</f>
        <v/>
      </c>
      <c r="H32" s="27" t="str">
        <f t="shared" si="0"/>
        <v/>
      </c>
      <c r="I32" s="23" t="str">
        <f>'Monthly Scorecard'!AD32</f>
        <v>Not Updated</v>
      </c>
      <c r="J32" s="23" t="str">
        <f>'Monthly Scorecard'!K32</f>
        <v>Caring &amp; Sharing Co-Directors</v>
      </c>
      <c r="K32" s="23"/>
      <c r="L32" s="23"/>
      <c r="M32" s="23"/>
    </row>
    <row r="33" spans="1:13" ht="28">
      <c r="A33" s="23" t="str">
        <f>'Monthly Scorecard'!A33</f>
        <v>CS-06</v>
      </c>
      <c r="B33" s="23" t="str">
        <f>'Monthly Scorecard'!B33</f>
        <v>Caring &amp; Sharing</v>
      </c>
      <c r="C33" s="23" t="str">
        <f>'Monthly Scorecard'!C33</f>
        <v>Strengthen Families</v>
      </c>
      <c r="D33" s="23" t="str">
        <f>'Monthly Scorecard'!D33</f>
        <v>Organized Service Projects</v>
      </c>
      <c r="E33" s="23">
        <f>'Monthly Scorecard'!F33</f>
        <v>2</v>
      </c>
      <c r="F33" s="23" t="str">
        <f>'Monthly Scorecard'!G33</f>
        <v>projects</v>
      </c>
      <c r="G33" s="23" t="str">
        <f>'Monthly Scorecard'!X33</f>
        <v/>
      </c>
      <c r="H33" s="27" t="str">
        <f t="shared" si="0"/>
        <v/>
      </c>
      <c r="I33" s="23" t="str">
        <f>'Monthly Scorecard'!AD33</f>
        <v>Not Updated</v>
      </c>
      <c r="J33" s="23" t="str">
        <f>'Monthly Scorecard'!K33</f>
        <v>Caring &amp; Sharing Co-Directors</v>
      </c>
      <c r="K33" s="23"/>
      <c r="L33" s="23"/>
      <c r="M33" s="23"/>
    </row>
    <row r="34" spans="1:13" ht="28">
      <c r="A34" s="23" t="str">
        <f>'Monthly Scorecard'!A34</f>
        <v>CS-07</v>
      </c>
      <c r="B34" s="23" t="str">
        <f>'Monthly Scorecard'!B34</f>
        <v>Caring &amp; Sharing</v>
      </c>
      <c r="C34" s="23" t="str">
        <f>'Monthly Scorecard'!C34</f>
        <v>Strengthen Families</v>
      </c>
      <c r="D34" s="23" t="str">
        <f>'Monthly Scorecard'!D34</f>
        <v>Food Sorted</v>
      </c>
      <c r="E34" s="23">
        <f>'Monthly Scorecard'!F34</f>
        <v>1000</v>
      </c>
      <c r="F34" s="23" t="str">
        <f>'Monthly Scorecard'!G34</f>
        <v>pounds</v>
      </c>
      <c r="G34" s="23" t="str">
        <f>'Monthly Scorecard'!X34</f>
        <v/>
      </c>
      <c r="H34" s="27" t="str">
        <f t="shared" si="0"/>
        <v/>
      </c>
      <c r="I34" s="23" t="str">
        <f>'Monthly Scorecard'!AD34</f>
        <v>Not Updated</v>
      </c>
      <c r="J34" s="23" t="str">
        <f>'Monthly Scorecard'!K34</f>
        <v>Caring &amp; Sharing Co-Directors</v>
      </c>
      <c r="K34" s="23"/>
      <c r="L34" s="23"/>
      <c r="M34" s="23"/>
    </row>
    <row r="35" spans="1:13" ht="28">
      <c r="A35" s="23" t="str">
        <f>'Monthly Scorecard'!A35</f>
        <v>CS-08</v>
      </c>
      <c r="B35" s="23" t="str">
        <f>'Monthly Scorecard'!B35</f>
        <v>Caring &amp; Sharing</v>
      </c>
      <c r="C35" s="23" t="str">
        <f>'Monthly Scorecard'!C35</f>
        <v>Strengthen Families</v>
      </c>
      <c r="D35" s="23" t="str">
        <f>'Monthly Scorecard'!D35</f>
        <v>CPR / AED Pilot</v>
      </c>
      <c r="E35" s="23">
        <f>'Monthly Scorecard'!F35</f>
        <v>20</v>
      </c>
      <c r="F35" s="23" t="str">
        <f>'Monthly Scorecard'!G35</f>
        <v>participants</v>
      </c>
      <c r="G35" s="23" t="str">
        <f>'Monthly Scorecard'!X35</f>
        <v/>
      </c>
      <c r="H35" s="27" t="str">
        <f t="shared" si="0"/>
        <v/>
      </c>
      <c r="I35" s="23" t="str">
        <f>'Monthly Scorecard'!AD35</f>
        <v>Not Updated</v>
      </c>
      <c r="J35" s="23" t="str">
        <f>'Monthly Scorecard'!K35</f>
        <v>Caring &amp; Sharing Co-Directors</v>
      </c>
      <c r="K35" s="23"/>
      <c r="L35" s="23"/>
      <c r="M35" s="23"/>
    </row>
    <row r="36" spans="1:13" ht="28">
      <c r="A36" s="23" t="str">
        <f>'Monthly Scorecard'!A36</f>
        <v>CS-09</v>
      </c>
      <c r="B36" s="23" t="str">
        <f>'Monthly Scorecard'!B36</f>
        <v>Caring &amp; Sharing</v>
      </c>
      <c r="C36" s="23" t="str">
        <f>'Monthly Scorecard'!C36</f>
        <v>Strengthen Families</v>
      </c>
      <c r="D36" s="23" t="str">
        <f>'Monthly Scorecard'!D36</f>
        <v>Program Resources Raised</v>
      </c>
      <c r="E36" s="23">
        <f>'Monthly Scorecard'!F36</f>
        <v>10000</v>
      </c>
      <c r="F36" s="23" t="str">
        <f>'Monthly Scorecard'!G36</f>
        <v>$</v>
      </c>
      <c r="G36" s="23" t="str">
        <f>'Monthly Scorecard'!X36</f>
        <v/>
      </c>
      <c r="H36" s="27" t="str">
        <f t="shared" si="0"/>
        <v/>
      </c>
      <c r="I36" s="23" t="str">
        <f>'Monthly Scorecard'!AD36</f>
        <v>Not Updated</v>
      </c>
      <c r="J36" s="23" t="str">
        <f>'Monthly Scorecard'!K36</f>
        <v>Caring &amp; Sharing Co-Directors</v>
      </c>
      <c r="K36" s="23"/>
      <c r="L36" s="23"/>
      <c r="M36" s="23"/>
    </row>
    <row r="37" spans="1:13" ht="28">
      <c r="A37" s="23" t="str">
        <f>'Monthly Scorecard'!A37</f>
        <v>CS-10</v>
      </c>
      <c r="B37" s="23" t="str">
        <f>'Monthly Scorecard'!B37</f>
        <v>Caring &amp; Sharing</v>
      </c>
      <c r="C37" s="23" t="str">
        <f>'Monthly Scorecard'!C37</f>
        <v>Strengthen Families</v>
      </c>
      <c r="D37" s="23" t="str">
        <f>'Monthly Scorecard'!D37</f>
        <v>Active Caring &amp; Sharing Partners</v>
      </c>
      <c r="E37" s="23">
        <f>'Monthly Scorecard'!F37</f>
        <v>5</v>
      </c>
      <c r="F37" s="23" t="str">
        <f>'Monthly Scorecard'!G37</f>
        <v>partners</v>
      </c>
      <c r="G37" s="23" t="str">
        <f>'Monthly Scorecard'!X37</f>
        <v/>
      </c>
      <c r="H37" s="27" t="str">
        <f t="shared" ref="H37:H68" si="1">IFERROR(G37/E37,"")</f>
        <v/>
      </c>
      <c r="I37" s="23" t="str">
        <f>'Monthly Scorecard'!AD37</f>
        <v>Not Updated</v>
      </c>
      <c r="J37" s="23" t="str">
        <f>'Monthly Scorecard'!K37</f>
        <v>Caring &amp; Sharing Co-Directors</v>
      </c>
      <c r="K37" s="23"/>
      <c r="L37" s="23"/>
      <c r="M37" s="23"/>
    </row>
    <row r="38" spans="1:13" ht="28">
      <c r="A38" s="23" t="str">
        <f>'Monthly Scorecard'!A38</f>
        <v>CS-11</v>
      </c>
      <c r="B38" s="23" t="str">
        <f>'Monthly Scorecard'!B38</f>
        <v>Caring &amp; Sharing</v>
      </c>
      <c r="C38" s="23" t="str">
        <f>'Monthly Scorecard'!C38</f>
        <v>Strengthen Families</v>
      </c>
      <c r="D38" s="23" t="str">
        <f>'Monthly Scorecard'!D38</f>
        <v>Referral Review Timeliness</v>
      </c>
      <c r="E38" s="23">
        <f>'Monthly Scorecard'!F38</f>
        <v>100</v>
      </c>
      <c r="F38" s="23" t="str">
        <f>'Monthly Scorecard'!G38</f>
        <v>%</v>
      </c>
      <c r="G38" s="23" t="str">
        <f>'Monthly Scorecard'!X38</f>
        <v/>
      </c>
      <c r="H38" s="27" t="str">
        <f t="shared" si="1"/>
        <v/>
      </c>
      <c r="I38" s="23" t="str">
        <f>'Monthly Scorecard'!AD38</f>
        <v>Not Updated</v>
      </c>
      <c r="J38" s="23" t="str">
        <f>'Monthly Scorecard'!K38</f>
        <v>Caring &amp; Sharing Co-Directors</v>
      </c>
      <c r="K38" s="23"/>
      <c r="L38" s="23"/>
      <c r="M38" s="23"/>
    </row>
    <row r="39" spans="1:13" ht="14.5">
      <c r="A39" s="23" t="str">
        <f>'Monthly Scorecard'!A39</f>
        <v>EMP-01</v>
      </c>
      <c r="B39" s="23" t="str">
        <f>'Monthly Scorecard'!B39</f>
        <v>TZL Empower</v>
      </c>
      <c r="C39" s="23" t="str">
        <f>'Monthly Scorecard'!C39</f>
        <v>Empower Communities</v>
      </c>
      <c r="D39" s="23" t="str">
        <f>'Monthly Scorecard'!D39</f>
        <v>Civic Education Symposium Attendance</v>
      </c>
      <c r="E39" s="23">
        <f>'Monthly Scorecard'!F39</f>
        <v>100</v>
      </c>
      <c r="F39" s="23" t="str">
        <f>'Monthly Scorecard'!G39</f>
        <v>attendees</v>
      </c>
      <c r="G39" s="23" t="str">
        <f>'Monthly Scorecard'!X39</f>
        <v/>
      </c>
      <c r="H39" s="27" t="str">
        <f t="shared" si="1"/>
        <v/>
      </c>
      <c r="I39" s="23" t="str">
        <f>'Monthly Scorecard'!AD39</f>
        <v>Not Updated</v>
      </c>
      <c r="J39" s="23" t="str">
        <f>'Monthly Scorecard'!K39</f>
        <v>TZL Empower Lead</v>
      </c>
      <c r="K39" s="23"/>
      <c r="L39" s="23"/>
      <c r="M39" s="23"/>
    </row>
    <row r="40" spans="1:13" ht="14.5">
      <c r="A40" s="23" t="str">
        <f>'Monthly Scorecard'!A40</f>
        <v>EMP-02</v>
      </c>
      <c r="B40" s="23" t="str">
        <f>'Monthly Scorecard'!B40</f>
        <v>TZL Empower</v>
      </c>
      <c r="C40" s="23" t="str">
        <f>'Monthly Scorecard'!C40</f>
        <v>Empower Communities</v>
      </c>
      <c r="D40" s="23" t="str">
        <f>'Monthly Scorecard'!D40</f>
        <v>Verified Civic Resource Recipients</v>
      </c>
      <c r="E40" s="23">
        <f>'Monthly Scorecard'!F40</f>
        <v>75</v>
      </c>
      <c r="F40" s="23" t="str">
        <f>'Monthly Scorecard'!G40</f>
        <v>recipients</v>
      </c>
      <c r="G40" s="23" t="str">
        <f>'Monthly Scorecard'!X40</f>
        <v/>
      </c>
      <c r="H40" s="27" t="str">
        <f t="shared" si="1"/>
        <v/>
      </c>
      <c r="I40" s="23" t="str">
        <f>'Monthly Scorecard'!AD40</f>
        <v>Not Updated</v>
      </c>
      <c r="J40" s="23" t="str">
        <f>'Monthly Scorecard'!K40</f>
        <v>TZL Empower Lead</v>
      </c>
      <c r="K40" s="23"/>
      <c r="L40" s="23"/>
      <c r="M40" s="23"/>
    </row>
    <row r="41" spans="1:13" ht="14.5">
      <c r="A41" s="23" t="str">
        <f>'Monthly Scorecard'!A41</f>
        <v>EMP-03</v>
      </c>
      <c r="B41" s="23" t="str">
        <f>'Monthly Scorecard'!B41</f>
        <v>TZL Empower</v>
      </c>
      <c r="C41" s="23" t="str">
        <f>'Monthly Scorecard'!C41</f>
        <v>Empower Communities</v>
      </c>
      <c r="D41" s="23" t="str">
        <f>'Monthly Scorecard'!D41</f>
        <v>Symposium Evaluations</v>
      </c>
      <c r="E41" s="23">
        <f>'Monthly Scorecard'!F41</f>
        <v>60</v>
      </c>
      <c r="F41" s="23" t="str">
        <f>'Monthly Scorecard'!G41</f>
        <v>evaluations</v>
      </c>
      <c r="G41" s="23" t="str">
        <f>'Monthly Scorecard'!X41</f>
        <v/>
      </c>
      <c r="H41" s="27" t="str">
        <f t="shared" si="1"/>
        <v/>
      </c>
      <c r="I41" s="23" t="str">
        <f>'Monthly Scorecard'!AD41</f>
        <v>Not Updated</v>
      </c>
      <c r="J41" s="23" t="str">
        <f>'Monthly Scorecard'!K41</f>
        <v>TZL Empower Lead</v>
      </c>
      <c r="K41" s="23"/>
      <c r="L41" s="23"/>
      <c r="M41" s="23"/>
    </row>
    <row r="42" spans="1:13" ht="14.5">
      <c r="A42" s="23" t="str">
        <f>'Monthly Scorecard'!A42</f>
        <v>EMP-04</v>
      </c>
      <c r="B42" s="23" t="str">
        <f>'Monthly Scorecard'!B42</f>
        <v>TZL Empower</v>
      </c>
      <c r="C42" s="23" t="str">
        <f>'Monthly Scorecard'!C42</f>
        <v>Empower Communities</v>
      </c>
      <c r="D42" s="23" t="str">
        <f>'Monthly Scorecard'!D42</f>
        <v>Increased Civic Understanding</v>
      </c>
      <c r="E42" s="23">
        <f>'Monthly Scorecard'!F42</f>
        <v>80</v>
      </c>
      <c r="F42" s="23" t="str">
        <f>'Monthly Scorecard'!G42</f>
        <v>%</v>
      </c>
      <c r="G42" s="23" t="str">
        <f>'Monthly Scorecard'!X42</f>
        <v/>
      </c>
      <c r="H42" s="27" t="str">
        <f t="shared" si="1"/>
        <v/>
      </c>
      <c r="I42" s="23" t="str">
        <f>'Monthly Scorecard'!AD42</f>
        <v>Not Updated</v>
      </c>
      <c r="J42" s="23" t="str">
        <f>'Monthly Scorecard'!K42</f>
        <v>TZL Empower Lead</v>
      </c>
      <c r="K42" s="23"/>
      <c r="L42" s="23"/>
      <c r="M42" s="23"/>
    </row>
    <row r="43" spans="1:13" ht="14.5">
      <c r="A43" s="23" t="str">
        <f>'Monthly Scorecard'!A43</f>
        <v>EMP-05</v>
      </c>
      <c r="B43" s="23" t="str">
        <f>'Monthly Scorecard'!B43</f>
        <v>TZL Empower</v>
      </c>
      <c r="C43" s="23" t="str">
        <f>'Monthly Scorecard'!C43</f>
        <v>Empower Communities</v>
      </c>
      <c r="D43" s="23" t="str">
        <f>'Monthly Scorecard'!D43</f>
        <v>Prospective Volunteers</v>
      </c>
      <c r="E43" s="23">
        <f>'Monthly Scorecard'!F43</f>
        <v>10</v>
      </c>
      <c r="F43" s="23" t="str">
        <f>'Monthly Scorecard'!G43</f>
        <v>volunteers</v>
      </c>
      <c r="G43" s="23" t="str">
        <f>'Monthly Scorecard'!X43</f>
        <v/>
      </c>
      <c r="H43" s="27" t="str">
        <f t="shared" si="1"/>
        <v/>
      </c>
      <c r="I43" s="23" t="str">
        <f>'Monthly Scorecard'!AD43</f>
        <v>Not Updated</v>
      </c>
      <c r="J43" s="23" t="str">
        <f>'Monthly Scorecard'!K43</f>
        <v>TZL Empower Lead</v>
      </c>
      <c r="K43" s="23"/>
      <c r="L43" s="23"/>
      <c r="M43" s="23"/>
    </row>
    <row r="44" spans="1:13" ht="14.5">
      <c r="A44" s="23" t="str">
        <f>'Monthly Scorecard'!A44</f>
        <v>EMP-06</v>
      </c>
      <c r="B44" s="23" t="str">
        <f>'Monthly Scorecard'!B44</f>
        <v>TZL Empower</v>
      </c>
      <c r="C44" s="23" t="str">
        <f>'Monthly Scorecard'!C44</f>
        <v>Empower Communities</v>
      </c>
      <c r="D44" s="23" t="str">
        <f>'Monthly Scorecard'!D44</f>
        <v>Youth Town Hall Attendance</v>
      </c>
      <c r="E44" s="23">
        <f>'Monthly Scorecard'!F44</f>
        <v>100</v>
      </c>
      <c r="F44" s="23" t="str">
        <f>'Monthly Scorecard'!G44</f>
        <v>attendees</v>
      </c>
      <c r="G44" s="23" t="str">
        <f>'Monthly Scorecard'!X44</f>
        <v/>
      </c>
      <c r="H44" s="27" t="str">
        <f t="shared" si="1"/>
        <v/>
      </c>
      <c r="I44" s="23" t="str">
        <f>'Monthly Scorecard'!AD44</f>
        <v>Not Updated</v>
      </c>
      <c r="J44" s="23" t="str">
        <f>'Monthly Scorecard'!K44</f>
        <v>TZL Empower Lead</v>
      </c>
      <c r="K44" s="23"/>
      <c r="L44" s="23"/>
      <c r="M44" s="23"/>
    </row>
    <row r="45" spans="1:13" ht="28">
      <c r="A45" s="23" t="str">
        <f>'Monthly Scorecard'!A45</f>
        <v>EMP-07</v>
      </c>
      <c r="B45" s="23" t="str">
        <f>'Monthly Scorecard'!B45</f>
        <v>TZL Empower</v>
      </c>
      <c r="C45" s="23" t="str">
        <f>'Monthly Scorecard'!C45</f>
        <v>Empower Communities</v>
      </c>
      <c r="D45" s="23" t="str">
        <f>'Monthly Scorecard'!D45</f>
        <v>Esquires at Youth Town Hall</v>
      </c>
      <c r="E45" s="23">
        <f>'Monthly Scorecard'!F45</f>
        <v>25</v>
      </c>
      <c r="F45" s="23" t="str">
        <f>'Monthly Scorecard'!G45</f>
        <v>Esquires</v>
      </c>
      <c r="G45" s="23" t="str">
        <f>'Monthly Scorecard'!X45</f>
        <v/>
      </c>
      <c r="H45" s="27" t="str">
        <f t="shared" si="1"/>
        <v/>
      </c>
      <c r="I45" s="23" t="str">
        <f>'Monthly Scorecard'!AD45</f>
        <v>Not Updated</v>
      </c>
      <c r="J45" s="23" t="str">
        <f>'Monthly Scorecard'!K45</f>
        <v>TZL Empower / ELMP Leads</v>
      </c>
      <c r="K45" s="23"/>
      <c r="L45" s="23"/>
      <c r="M45" s="23"/>
    </row>
    <row r="46" spans="1:13" ht="28">
      <c r="A46" s="23" t="str">
        <f>'Monthly Scorecard'!A46</f>
        <v>EMP-08</v>
      </c>
      <c r="B46" s="23" t="str">
        <f>'Monthly Scorecard'!B46</f>
        <v>TZL Empower</v>
      </c>
      <c r="C46" s="23" t="str">
        <f>'Monthly Scorecard'!C46</f>
        <v>Empower Communities</v>
      </c>
      <c r="D46" s="23" t="str">
        <f>'Monthly Scorecard'!D46</f>
        <v>Esquires in Active Roles</v>
      </c>
      <c r="E46" s="23">
        <f>'Monthly Scorecard'!F46</f>
        <v>10</v>
      </c>
      <c r="F46" s="23" t="str">
        <f>'Monthly Scorecard'!G46</f>
        <v>Esquires</v>
      </c>
      <c r="G46" s="23" t="str">
        <f>'Monthly Scorecard'!X46</f>
        <v/>
      </c>
      <c r="H46" s="27" t="str">
        <f t="shared" si="1"/>
        <v/>
      </c>
      <c r="I46" s="23" t="str">
        <f>'Monthly Scorecard'!AD46</f>
        <v>Not Updated</v>
      </c>
      <c r="J46" s="23" t="str">
        <f>'Monthly Scorecard'!K46</f>
        <v>TZL Empower / ELMP Leads</v>
      </c>
      <c r="K46" s="23"/>
      <c r="L46" s="23"/>
      <c r="M46" s="23"/>
    </row>
    <row r="47" spans="1:13" ht="28">
      <c r="A47" s="23" t="str">
        <f>'Monthly Scorecard'!A47</f>
        <v>EMP-09</v>
      </c>
      <c r="B47" s="23" t="str">
        <f>'Monthly Scorecard'!B47</f>
        <v>TZL Empower</v>
      </c>
      <c r="C47" s="23" t="str">
        <f>'Monthly Scorecard'!C47</f>
        <v>Empower Communities</v>
      </c>
      <c r="D47" s="23" t="str">
        <f>'Monthly Scorecard'!D47</f>
        <v>Decision Briefs / Civic Actions</v>
      </c>
      <c r="E47" s="23">
        <f>'Monthly Scorecard'!F47</f>
        <v>20</v>
      </c>
      <c r="F47" s="23" t="str">
        <f>'Monthly Scorecard'!G47</f>
        <v>completed</v>
      </c>
      <c r="G47" s="23" t="str">
        <f>'Monthly Scorecard'!X47</f>
        <v/>
      </c>
      <c r="H47" s="27" t="str">
        <f t="shared" si="1"/>
        <v/>
      </c>
      <c r="I47" s="23" t="str">
        <f>'Monthly Scorecard'!AD47</f>
        <v>Not Updated</v>
      </c>
      <c r="J47" s="23" t="str">
        <f>'Monthly Scorecard'!K47</f>
        <v>TZL Empower / ELMP Leads</v>
      </c>
      <c r="K47" s="23"/>
      <c r="L47" s="23"/>
      <c r="M47" s="23"/>
    </row>
    <row r="48" spans="1:13" ht="14.5">
      <c r="A48" s="23" t="str">
        <f>'Monthly Scorecard'!A48</f>
        <v>EMP-10</v>
      </c>
      <c r="B48" s="23" t="str">
        <f>'Monthly Scorecard'!B48</f>
        <v>TZL Empower</v>
      </c>
      <c r="C48" s="23" t="str">
        <f>'Monthly Scorecard'!C48</f>
        <v>Empower Communities</v>
      </c>
      <c r="D48" s="23" t="str">
        <f>'Monthly Scorecard'!D48</f>
        <v>Trained Volunteers</v>
      </c>
      <c r="E48" s="23">
        <f>'Monthly Scorecard'!F48</f>
        <v>15</v>
      </c>
      <c r="F48" s="23" t="str">
        <f>'Monthly Scorecard'!G48</f>
        <v>volunteers</v>
      </c>
      <c r="G48" s="23" t="str">
        <f>'Monthly Scorecard'!X48</f>
        <v/>
      </c>
      <c r="H48" s="27" t="str">
        <f t="shared" si="1"/>
        <v/>
      </c>
      <c r="I48" s="23" t="str">
        <f>'Monthly Scorecard'!AD48</f>
        <v>Not Updated</v>
      </c>
      <c r="J48" s="23" t="str">
        <f>'Monthly Scorecard'!K48</f>
        <v>TZL Empower Lead</v>
      </c>
      <c r="K48" s="23"/>
      <c r="L48" s="23"/>
      <c r="M48" s="23"/>
    </row>
    <row r="49" spans="1:13" ht="14.5">
      <c r="A49" s="23" t="str">
        <f>'Monthly Scorecard'!A49</f>
        <v>EMP-11</v>
      </c>
      <c r="B49" s="23" t="str">
        <f>'Monthly Scorecard'!B49</f>
        <v>TZL Empower</v>
      </c>
      <c r="C49" s="23" t="str">
        <f>'Monthly Scorecard'!C49</f>
        <v>Empower Communities</v>
      </c>
      <c r="D49" s="23" t="str">
        <f>'Monthly Scorecard'!D49</f>
        <v>Active Civic Partners</v>
      </c>
      <c r="E49" s="23">
        <f>'Monthly Scorecard'!F49</f>
        <v>3</v>
      </c>
      <c r="F49" s="23" t="str">
        <f>'Monthly Scorecard'!G49</f>
        <v>partners</v>
      </c>
      <c r="G49" s="23" t="str">
        <f>'Monthly Scorecard'!X49</f>
        <v/>
      </c>
      <c r="H49" s="27" t="str">
        <f t="shared" si="1"/>
        <v/>
      </c>
      <c r="I49" s="23" t="str">
        <f>'Monthly Scorecard'!AD49</f>
        <v>Not Updated</v>
      </c>
      <c r="J49" s="23" t="str">
        <f>'Monthly Scorecard'!K49</f>
        <v>TZL Empower Lead</v>
      </c>
      <c r="K49" s="23"/>
      <c r="L49" s="23"/>
      <c r="M49" s="23"/>
    </row>
    <row r="50" spans="1:13" ht="14.5">
      <c r="A50" s="23" t="str">
        <f>'Monthly Scorecard'!A50</f>
        <v>EMP-12</v>
      </c>
      <c r="B50" s="23" t="str">
        <f>'Monthly Scorecard'!B50</f>
        <v>TZL Empower</v>
      </c>
      <c r="C50" s="23" t="str">
        <f>'Monthly Scorecard'!C50</f>
        <v>Empower Communities</v>
      </c>
      <c r="D50" s="23" t="str">
        <f>'Monthly Scorecard'!D50</f>
        <v>Nonpartisan Review Compliance</v>
      </c>
      <c r="E50" s="23">
        <f>'Monthly Scorecard'!F50</f>
        <v>100</v>
      </c>
      <c r="F50" s="23" t="str">
        <f>'Monthly Scorecard'!G50</f>
        <v>%</v>
      </c>
      <c r="G50" s="23" t="str">
        <f>'Monthly Scorecard'!X50</f>
        <v/>
      </c>
      <c r="H50" s="27" t="str">
        <f t="shared" si="1"/>
        <v/>
      </c>
      <c r="I50" s="23" t="str">
        <f>'Monthly Scorecard'!AD50</f>
        <v>Not Updated</v>
      </c>
      <c r="J50" s="23" t="str">
        <f>'Monthly Scorecard'!K50</f>
        <v>TZL Empower Lead</v>
      </c>
      <c r="K50" s="23"/>
      <c r="L50" s="23"/>
      <c r="M50" s="23"/>
    </row>
    <row r="51" spans="1:13" ht="14.5">
      <c r="A51" s="23" t="str">
        <f>'Monthly Scorecard'!A51</f>
        <v>EMP-13</v>
      </c>
      <c r="B51" s="23" t="str">
        <f>'Monthly Scorecard'!B51</f>
        <v>TZL Empower</v>
      </c>
      <c r="C51" s="23" t="str">
        <f>'Monthly Scorecard'!C51</f>
        <v>Empower Communities</v>
      </c>
      <c r="D51" s="23" t="str">
        <f>'Monthly Scorecard'!D51</f>
        <v>After-Action Report Timeliness</v>
      </c>
      <c r="E51" s="23">
        <f>'Monthly Scorecard'!F51</f>
        <v>100</v>
      </c>
      <c r="F51" s="23" t="str">
        <f>'Monthly Scorecard'!G51</f>
        <v>%</v>
      </c>
      <c r="G51" s="23" t="str">
        <f>'Monthly Scorecard'!X51</f>
        <v/>
      </c>
      <c r="H51" s="27" t="str">
        <f t="shared" si="1"/>
        <v/>
      </c>
      <c r="I51" s="23" t="str">
        <f>'Monthly Scorecard'!AD51</f>
        <v>Not Updated</v>
      </c>
      <c r="J51" s="23" t="str">
        <f>'Monthly Scorecard'!K51</f>
        <v>TZL Empower Lead</v>
      </c>
      <c r="K51" s="23"/>
      <c r="L51" s="23"/>
      <c r="M51" s="23"/>
    </row>
    <row r="52" spans="1:13" ht="14.5">
      <c r="A52" s="23">
        <f>'Monthly Scorecard'!A52</f>
        <v>0</v>
      </c>
      <c r="B52" s="23">
        <f>'Monthly Scorecard'!B52</f>
        <v>0</v>
      </c>
      <c r="C52" s="23">
        <f>'Monthly Scorecard'!C52</f>
        <v>0</v>
      </c>
      <c r="D52" s="23">
        <f>'Monthly Scorecard'!D52</f>
        <v>0</v>
      </c>
      <c r="E52" s="23">
        <f>'Monthly Scorecard'!F52</f>
        <v>0</v>
      </c>
      <c r="F52" s="23">
        <f>'Monthly Scorecard'!G52</f>
        <v>0</v>
      </c>
      <c r="G52" s="23" t="str">
        <f>'Monthly Scorecard'!X52</f>
        <v/>
      </c>
      <c r="H52" s="27" t="str">
        <f t="shared" si="1"/>
        <v/>
      </c>
      <c r="I52" s="23" t="str">
        <f>'Monthly Scorecard'!AD52</f>
        <v>Not Updated</v>
      </c>
      <c r="J52" s="23">
        <f>'Monthly Scorecard'!K52</f>
        <v>0</v>
      </c>
      <c r="K52" s="23"/>
      <c r="L52" s="23"/>
      <c r="M52" s="23"/>
    </row>
    <row r="53" spans="1:13" ht="14.5">
      <c r="A53" s="23">
        <f>'Monthly Scorecard'!A53</f>
        <v>0</v>
      </c>
      <c r="B53" s="23">
        <f>'Monthly Scorecard'!B53</f>
        <v>0</v>
      </c>
      <c r="C53" s="23">
        <f>'Monthly Scorecard'!C53</f>
        <v>0</v>
      </c>
      <c r="D53" s="23">
        <f>'Monthly Scorecard'!D53</f>
        <v>0</v>
      </c>
      <c r="E53" s="23">
        <f>'Monthly Scorecard'!F53</f>
        <v>0</v>
      </c>
      <c r="F53" s="23">
        <f>'Monthly Scorecard'!G53</f>
        <v>0</v>
      </c>
      <c r="G53" s="23" t="str">
        <f>'Monthly Scorecard'!X53</f>
        <v/>
      </c>
      <c r="H53" s="27" t="str">
        <f t="shared" si="1"/>
        <v/>
      </c>
      <c r="I53" s="23" t="str">
        <f>'Monthly Scorecard'!AD53</f>
        <v>Not Updated</v>
      </c>
      <c r="J53" s="23">
        <f>'Monthly Scorecard'!K53</f>
        <v>0</v>
      </c>
      <c r="K53" s="23"/>
      <c r="L53" s="23"/>
      <c r="M53" s="23"/>
    </row>
    <row r="54" spans="1:13" ht="14.5">
      <c r="A54" s="23">
        <f>'Monthly Scorecard'!A54</f>
        <v>0</v>
      </c>
      <c r="B54" s="23">
        <f>'Monthly Scorecard'!B54</f>
        <v>0</v>
      </c>
      <c r="C54" s="23">
        <f>'Monthly Scorecard'!C54</f>
        <v>0</v>
      </c>
      <c r="D54" s="23">
        <f>'Monthly Scorecard'!D54</f>
        <v>0</v>
      </c>
      <c r="E54" s="23">
        <f>'Monthly Scorecard'!F54</f>
        <v>0</v>
      </c>
      <c r="F54" s="23">
        <f>'Monthly Scorecard'!G54</f>
        <v>0</v>
      </c>
      <c r="G54" s="23" t="str">
        <f>'Monthly Scorecard'!X54</f>
        <v/>
      </c>
      <c r="H54" s="27" t="str">
        <f t="shared" si="1"/>
        <v/>
      </c>
      <c r="I54" s="23" t="str">
        <f>'Monthly Scorecard'!AD54</f>
        <v>Not Updated</v>
      </c>
      <c r="J54" s="23">
        <f>'Monthly Scorecard'!K54</f>
        <v>0</v>
      </c>
      <c r="K54" s="23"/>
      <c r="L54" s="23"/>
      <c r="M54" s="23"/>
    </row>
    <row r="55" spans="1:13" ht="14.5">
      <c r="A55" s="23">
        <f>'Monthly Scorecard'!A55</f>
        <v>0</v>
      </c>
      <c r="B55" s="23">
        <f>'Monthly Scorecard'!B55</f>
        <v>0</v>
      </c>
      <c r="C55" s="23">
        <f>'Monthly Scorecard'!C55</f>
        <v>0</v>
      </c>
      <c r="D55" s="23">
        <f>'Monthly Scorecard'!D55</f>
        <v>0</v>
      </c>
      <c r="E55" s="23">
        <f>'Monthly Scorecard'!F55</f>
        <v>0</v>
      </c>
      <c r="F55" s="23">
        <f>'Monthly Scorecard'!G55</f>
        <v>0</v>
      </c>
      <c r="G55" s="23" t="str">
        <f>'Monthly Scorecard'!X55</f>
        <v/>
      </c>
      <c r="H55" s="27" t="str">
        <f t="shared" si="1"/>
        <v/>
      </c>
      <c r="I55" s="23" t="str">
        <f>'Monthly Scorecard'!AD55</f>
        <v>Not Updated</v>
      </c>
      <c r="J55" s="23">
        <f>'Monthly Scorecard'!K55</f>
        <v>0</v>
      </c>
      <c r="K55" s="23"/>
      <c r="L55" s="23"/>
      <c r="M55" s="23"/>
    </row>
    <row r="56" spans="1:13" ht="14.5">
      <c r="A56" s="23">
        <f>'Monthly Scorecard'!A56</f>
        <v>0</v>
      </c>
      <c r="B56" s="23">
        <f>'Monthly Scorecard'!B56</f>
        <v>0</v>
      </c>
      <c r="C56" s="23">
        <f>'Monthly Scorecard'!C56</f>
        <v>0</v>
      </c>
      <c r="D56" s="23">
        <f>'Monthly Scorecard'!D56</f>
        <v>0</v>
      </c>
      <c r="E56" s="23">
        <f>'Monthly Scorecard'!F56</f>
        <v>0</v>
      </c>
      <c r="F56" s="23">
        <f>'Monthly Scorecard'!G56</f>
        <v>0</v>
      </c>
      <c r="G56" s="23" t="str">
        <f>'Monthly Scorecard'!X56</f>
        <v/>
      </c>
      <c r="H56" s="27" t="str">
        <f t="shared" si="1"/>
        <v/>
      </c>
      <c r="I56" s="23" t="str">
        <f>'Monthly Scorecard'!AD56</f>
        <v>Not Updated</v>
      </c>
      <c r="J56" s="23">
        <f>'Monthly Scorecard'!K56</f>
        <v>0</v>
      </c>
      <c r="K56" s="23"/>
      <c r="L56" s="23"/>
      <c r="M56" s="23"/>
    </row>
    <row r="57" spans="1:13" ht="14.5">
      <c r="A57" s="23">
        <f>'Monthly Scorecard'!A57</f>
        <v>0</v>
      </c>
      <c r="B57" s="23">
        <f>'Monthly Scorecard'!B57</f>
        <v>0</v>
      </c>
      <c r="C57" s="23">
        <f>'Monthly Scorecard'!C57</f>
        <v>0</v>
      </c>
      <c r="D57" s="23">
        <f>'Monthly Scorecard'!D57</f>
        <v>0</v>
      </c>
      <c r="E57" s="23">
        <f>'Monthly Scorecard'!F57</f>
        <v>0</v>
      </c>
      <c r="F57" s="23">
        <f>'Monthly Scorecard'!G57</f>
        <v>0</v>
      </c>
      <c r="G57" s="23" t="str">
        <f>'Monthly Scorecard'!X57</f>
        <v/>
      </c>
      <c r="H57" s="27" t="str">
        <f t="shared" si="1"/>
        <v/>
      </c>
      <c r="I57" s="23" t="str">
        <f>'Monthly Scorecard'!AD57</f>
        <v>Not Updated</v>
      </c>
      <c r="J57" s="23">
        <f>'Monthly Scorecard'!K57</f>
        <v>0</v>
      </c>
      <c r="K57" s="23"/>
      <c r="L57" s="23"/>
      <c r="M57" s="23"/>
    </row>
    <row r="58" spans="1:13" ht="14.5">
      <c r="A58" s="23">
        <f>'Monthly Scorecard'!A58</f>
        <v>0</v>
      </c>
      <c r="B58" s="23">
        <f>'Monthly Scorecard'!B58</f>
        <v>0</v>
      </c>
      <c r="C58" s="23">
        <f>'Monthly Scorecard'!C58</f>
        <v>0</v>
      </c>
      <c r="D58" s="23">
        <f>'Monthly Scorecard'!D58</f>
        <v>0</v>
      </c>
      <c r="E58" s="23">
        <f>'Monthly Scorecard'!F58</f>
        <v>0</v>
      </c>
      <c r="F58" s="23">
        <f>'Monthly Scorecard'!G58</f>
        <v>0</v>
      </c>
      <c r="G58" s="23" t="str">
        <f>'Monthly Scorecard'!X58</f>
        <v/>
      </c>
      <c r="H58" s="27" t="str">
        <f t="shared" si="1"/>
        <v/>
      </c>
      <c r="I58" s="23" t="str">
        <f>'Monthly Scorecard'!AD58</f>
        <v>Not Updated</v>
      </c>
      <c r="J58" s="23">
        <f>'Monthly Scorecard'!K58</f>
        <v>0</v>
      </c>
      <c r="K58" s="23"/>
      <c r="L58" s="23"/>
      <c r="M58" s="23"/>
    </row>
    <row r="59" spans="1:13" ht="14.5">
      <c r="A59" s="23">
        <f>'Monthly Scorecard'!A59</f>
        <v>0</v>
      </c>
      <c r="B59" s="23">
        <f>'Monthly Scorecard'!B59</f>
        <v>0</v>
      </c>
      <c r="C59" s="23">
        <f>'Monthly Scorecard'!C59</f>
        <v>0</v>
      </c>
      <c r="D59" s="23">
        <f>'Monthly Scorecard'!D59</f>
        <v>0</v>
      </c>
      <c r="E59" s="23">
        <f>'Monthly Scorecard'!F59</f>
        <v>0</v>
      </c>
      <c r="F59" s="23">
        <f>'Monthly Scorecard'!G59</f>
        <v>0</v>
      </c>
      <c r="G59" s="23" t="str">
        <f>'Monthly Scorecard'!X59</f>
        <v/>
      </c>
      <c r="H59" s="27" t="str">
        <f t="shared" si="1"/>
        <v/>
      </c>
      <c r="I59" s="23" t="str">
        <f>'Monthly Scorecard'!AD59</f>
        <v>Not Updated</v>
      </c>
      <c r="J59" s="23">
        <f>'Monthly Scorecard'!K59</f>
        <v>0</v>
      </c>
      <c r="K59" s="23"/>
      <c r="L59" s="23"/>
      <c r="M59" s="23"/>
    </row>
    <row r="60" spans="1:13" ht="14.5">
      <c r="A60" s="23">
        <f>'Monthly Scorecard'!A60</f>
        <v>0</v>
      </c>
      <c r="B60" s="23">
        <f>'Monthly Scorecard'!B60</f>
        <v>0</v>
      </c>
      <c r="C60" s="23">
        <f>'Monthly Scorecard'!C60</f>
        <v>0</v>
      </c>
      <c r="D60" s="23">
        <f>'Monthly Scorecard'!D60</f>
        <v>0</v>
      </c>
      <c r="E60" s="23">
        <f>'Monthly Scorecard'!F60</f>
        <v>0</v>
      </c>
      <c r="F60" s="23">
        <f>'Monthly Scorecard'!G60</f>
        <v>0</v>
      </c>
      <c r="G60" s="23" t="str">
        <f>'Monthly Scorecard'!X60</f>
        <v/>
      </c>
      <c r="H60" s="27" t="str">
        <f t="shared" si="1"/>
        <v/>
      </c>
      <c r="I60" s="23" t="str">
        <f>'Monthly Scorecard'!AD60</f>
        <v>Not Updated</v>
      </c>
      <c r="J60" s="23">
        <f>'Monthly Scorecard'!K60</f>
        <v>0</v>
      </c>
      <c r="K60" s="23"/>
      <c r="L60" s="23"/>
      <c r="M60" s="23"/>
    </row>
    <row r="61" spans="1:13" ht="14.5">
      <c r="A61" s="23">
        <f>'Monthly Scorecard'!A61</f>
        <v>0</v>
      </c>
      <c r="B61" s="23">
        <f>'Monthly Scorecard'!B61</f>
        <v>0</v>
      </c>
      <c r="C61" s="23">
        <f>'Monthly Scorecard'!C61</f>
        <v>0</v>
      </c>
      <c r="D61" s="23">
        <f>'Monthly Scorecard'!D61</f>
        <v>0</v>
      </c>
      <c r="E61" s="23">
        <f>'Monthly Scorecard'!F61</f>
        <v>0</v>
      </c>
      <c r="F61" s="23">
        <f>'Monthly Scorecard'!G61</f>
        <v>0</v>
      </c>
      <c r="G61" s="23" t="str">
        <f>'Monthly Scorecard'!X61</f>
        <v/>
      </c>
      <c r="H61" s="27" t="str">
        <f t="shared" si="1"/>
        <v/>
      </c>
      <c r="I61" s="23" t="str">
        <f>'Monthly Scorecard'!AD61</f>
        <v>Not Updated</v>
      </c>
      <c r="J61" s="23">
        <f>'Monthly Scorecard'!K61</f>
        <v>0</v>
      </c>
      <c r="K61" s="23"/>
      <c r="L61" s="23"/>
      <c r="M61" s="23"/>
    </row>
    <row r="62" spans="1:13" ht="14.5">
      <c r="A62" s="23">
        <f>'Monthly Scorecard'!A62</f>
        <v>0</v>
      </c>
      <c r="B62" s="23">
        <f>'Monthly Scorecard'!B62</f>
        <v>0</v>
      </c>
      <c r="C62" s="23">
        <f>'Monthly Scorecard'!C62</f>
        <v>0</v>
      </c>
      <c r="D62" s="23">
        <f>'Monthly Scorecard'!D62</f>
        <v>0</v>
      </c>
      <c r="E62" s="23">
        <f>'Monthly Scorecard'!F62</f>
        <v>0</v>
      </c>
      <c r="F62" s="23">
        <f>'Monthly Scorecard'!G62</f>
        <v>0</v>
      </c>
      <c r="G62" s="23" t="str">
        <f>'Monthly Scorecard'!X62</f>
        <v/>
      </c>
      <c r="H62" s="27" t="str">
        <f t="shared" si="1"/>
        <v/>
      </c>
      <c r="I62" s="23" t="str">
        <f>'Monthly Scorecard'!AD62</f>
        <v>Not Updated</v>
      </c>
      <c r="J62" s="23">
        <f>'Monthly Scorecard'!K62</f>
        <v>0</v>
      </c>
      <c r="K62" s="23"/>
      <c r="L62" s="23"/>
      <c r="M62" s="23"/>
    </row>
    <row r="63" spans="1:13" ht="14.5">
      <c r="A63" s="23">
        <f>'Monthly Scorecard'!A63</f>
        <v>0</v>
      </c>
      <c r="B63" s="23">
        <f>'Monthly Scorecard'!B63</f>
        <v>0</v>
      </c>
      <c r="C63" s="23">
        <f>'Monthly Scorecard'!C63</f>
        <v>0</v>
      </c>
      <c r="D63" s="23">
        <f>'Monthly Scorecard'!D63</f>
        <v>0</v>
      </c>
      <c r="E63" s="23">
        <f>'Monthly Scorecard'!F63</f>
        <v>0</v>
      </c>
      <c r="F63" s="23">
        <f>'Monthly Scorecard'!G63</f>
        <v>0</v>
      </c>
      <c r="G63" s="23" t="str">
        <f>'Monthly Scorecard'!X63</f>
        <v/>
      </c>
      <c r="H63" s="27" t="str">
        <f t="shared" si="1"/>
        <v/>
      </c>
      <c r="I63" s="23" t="str">
        <f>'Monthly Scorecard'!AD63</f>
        <v>Not Updated</v>
      </c>
      <c r="J63" s="23">
        <f>'Monthly Scorecard'!K63</f>
        <v>0</v>
      </c>
      <c r="K63" s="23"/>
      <c r="L63" s="23"/>
      <c r="M63" s="23"/>
    </row>
    <row r="64" spans="1:13" ht="14.5">
      <c r="A64" s="23">
        <f>'Monthly Scorecard'!A64</f>
        <v>0</v>
      </c>
      <c r="B64" s="23">
        <f>'Monthly Scorecard'!B64</f>
        <v>0</v>
      </c>
      <c r="C64" s="23">
        <f>'Monthly Scorecard'!C64</f>
        <v>0</v>
      </c>
      <c r="D64" s="23">
        <f>'Monthly Scorecard'!D64</f>
        <v>0</v>
      </c>
      <c r="E64" s="23">
        <f>'Monthly Scorecard'!F64</f>
        <v>0</v>
      </c>
      <c r="F64" s="23">
        <f>'Monthly Scorecard'!G64</f>
        <v>0</v>
      </c>
      <c r="G64" s="23" t="str">
        <f>'Monthly Scorecard'!X64</f>
        <v/>
      </c>
      <c r="H64" s="27" t="str">
        <f t="shared" si="1"/>
        <v/>
      </c>
      <c r="I64" s="23" t="str">
        <f>'Monthly Scorecard'!AD64</f>
        <v>Not Updated</v>
      </c>
      <c r="J64" s="23">
        <f>'Monthly Scorecard'!K64</f>
        <v>0</v>
      </c>
      <c r="K64" s="23"/>
      <c r="L64" s="23"/>
      <c r="M64" s="23"/>
    </row>
    <row r="65" spans="1:13" ht="14.5">
      <c r="A65" s="23">
        <f>'Monthly Scorecard'!A65</f>
        <v>0</v>
      </c>
      <c r="B65" s="23">
        <f>'Monthly Scorecard'!B65</f>
        <v>0</v>
      </c>
      <c r="C65" s="23">
        <f>'Monthly Scorecard'!C65</f>
        <v>0</v>
      </c>
      <c r="D65" s="23">
        <f>'Monthly Scorecard'!D65</f>
        <v>0</v>
      </c>
      <c r="E65" s="23">
        <f>'Monthly Scorecard'!F65</f>
        <v>0</v>
      </c>
      <c r="F65" s="23">
        <f>'Monthly Scorecard'!G65</f>
        <v>0</v>
      </c>
      <c r="G65" s="23" t="str">
        <f>'Monthly Scorecard'!X65</f>
        <v/>
      </c>
      <c r="H65" s="27" t="str">
        <f t="shared" si="1"/>
        <v/>
      </c>
      <c r="I65" s="23" t="str">
        <f>'Monthly Scorecard'!AD65</f>
        <v>Not Updated</v>
      </c>
      <c r="J65" s="23">
        <f>'Monthly Scorecard'!K65</f>
        <v>0</v>
      </c>
      <c r="K65" s="23"/>
      <c r="L65" s="23"/>
      <c r="M65" s="23"/>
    </row>
    <row r="66" spans="1:13" ht="14.5">
      <c r="A66" s="23">
        <f>'Monthly Scorecard'!A66</f>
        <v>0</v>
      </c>
      <c r="B66" s="23">
        <f>'Monthly Scorecard'!B66</f>
        <v>0</v>
      </c>
      <c r="C66" s="23">
        <f>'Monthly Scorecard'!C66</f>
        <v>0</v>
      </c>
      <c r="D66" s="23">
        <f>'Monthly Scorecard'!D66</f>
        <v>0</v>
      </c>
      <c r="E66" s="23">
        <f>'Monthly Scorecard'!F66</f>
        <v>0</v>
      </c>
      <c r="F66" s="23">
        <f>'Monthly Scorecard'!G66</f>
        <v>0</v>
      </c>
      <c r="G66" s="23" t="str">
        <f>'Monthly Scorecard'!X66</f>
        <v/>
      </c>
      <c r="H66" s="27" t="str">
        <f t="shared" si="1"/>
        <v/>
      </c>
      <c r="I66" s="23" t="str">
        <f>'Monthly Scorecard'!AD66</f>
        <v>Not Updated</v>
      </c>
      <c r="J66" s="23">
        <f>'Monthly Scorecard'!K66</f>
        <v>0</v>
      </c>
      <c r="K66" s="23"/>
      <c r="L66" s="23"/>
      <c r="M66" s="23"/>
    </row>
    <row r="67" spans="1:13" ht="14.5">
      <c r="A67" s="23">
        <f>'Monthly Scorecard'!A67</f>
        <v>0</v>
      </c>
      <c r="B67" s="23">
        <f>'Monthly Scorecard'!B67</f>
        <v>0</v>
      </c>
      <c r="C67" s="23">
        <f>'Monthly Scorecard'!C67</f>
        <v>0</v>
      </c>
      <c r="D67" s="23">
        <f>'Monthly Scorecard'!D67</f>
        <v>0</v>
      </c>
      <c r="E67" s="23">
        <f>'Monthly Scorecard'!F67</f>
        <v>0</v>
      </c>
      <c r="F67" s="23">
        <f>'Monthly Scorecard'!G67</f>
        <v>0</v>
      </c>
      <c r="G67" s="23" t="str">
        <f>'Monthly Scorecard'!X67</f>
        <v/>
      </c>
      <c r="H67" s="27" t="str">
        <f t="shared" si="1"/>
        <v/>
      </c>
      <c r="I67" s="23" t="str">
        <f>'Monthly Scorecard'!AD67</f>
        <v>Not Updated</v>
      </c>
      <c r="J67" s="23">
        <f>'Monthly Scorecard'!K67</f>
        <v>0</v>
      </c>
      <c r="K67" s="23"/>
      <c r="L67" s="23"/>
      <c r="M67" s="23"/>
    </row>
    <row r="68" spans="1:13" ht="14.5">
      <c r="A68" s="23">
        <f>'Monthly Scorecard'!A68</f>
        <v>0</v>
      </c>
      <c r="B68" s="23">
        <f>'Monthly Scorecard'!B68</f>
        <v>0</v>
      </c>
      <c r="C68" s="23">
        <f>'Monthly Scorecard'!C68</f>
        <v>0</v>
      </c>
      <c r="D68" s="23">
        <f>'Monthly Scorecard'!D68</f>
        <v>0</v>
      </c>
      <c r="E68" s="23">
        <f>'Monthly Scorecard'!F68</f>
        <v>0</v>
      </c>
      <c r="F68" s="23">
        <f>'Monthly Scorecard'!G68</f>
        <v>0</v>
      </c>
      <c r="G68" s="23" t="str">
        <f>'Monthly Scorecard'!X68</f>
        <v/>
      </c>
      <c r="H68" s="27" t="str">
        <f t="shared" si="1"/>
        <v/>
      </c>
      <c r="I68" s="23" t="str">
        <f>'Monthly Scorecard'!AD68</f>
        <v>Not Updated</v>
      </c>
      <c r="J68" s="23">
        <f>'Monthly Scorecard'!K68</f>
        <v>0</v>
      </c>
      <c r="K68" s="23"/>
      <c r="L68" s="23"/>
      <c r="M68" s="23"/>
    </row>
    <row r="69" spans="1:13" ht="14.5">
      <c r="A69" s="23">
        <f>'Monthly Scorecard'!A69</f>
        <v>0</v>
      </c>
      <c r="B69" s="23">
        <f>'Monthly Scorecard'!B69</f>
        <v>0</v>
      </c>
      <c r="C69" s="23">
        <f>'Monthly Scorecard'!C69</f>
        <v>0</v>
      </c>
      <c r="D69" s="23">
        <f>'Monthly Scorecard'!D69</f>
        <v>0</v>
      </c>
      <c r="E69" s="23">
        <f>'Monthly Scorecard'!F69</f>
        <v>0</v>
      </c>
      <c r="F69" s="23">
        <f>'Monthly Scorecard'!G69</f>
        <v>0</v>
      </c>
      <c r="G69" s="23" t="str">
        <f>'Monthly Scorecard'!X69</f>
        <v/>
      </c>
      <c r="H69" s="27" t="str">
        <f t="shared" ref="H69:H100" si="2">IFERROR(G69/E69,"")</f>
        <v/>
      </c>
      <c r="I69" s="23" t="str">
        <f>'Monthly Scorecard'!AD69</f>
        <v>Not Updated</v>
      </c>
      <c r="J69" s="23">
        <f>'Monthly Scorecard'!K69</f>
        <v>0</v>
      </c>
      <c r="K69" s="23"/>
      <c r="L69" s="23"/>
      <c r="M69" s="23"/>
    </row>
    <row r="70" spans="1:13" ht="14.5">
      <c r="A70" s="23">
        <f>'Monthly Scorecard'!A70</f>
        <v>0</v>
      </c>
      <c r="B70" s="23">
        <f>'Monthly Scorecard'!B70</f>
        <v>0</v>
      </c>
      <c r="C70" s="23">
        <f>'Monthly Scorecard'!C70</f>
        <v>0</v>
      </c>
      <c r="D70" s="23">
        <f>'Monthly Scorecard'!D70</f>
        <v>0</v>
      </c>
      <c r="E70" s="23">
        <f>'Monthly Scorecard'!F70</f>
        <v>0</v>
      </c>
      <c r="F70" s="23">
        <f>'Monthly Scorecard'!G70</f>
        <v>0</v>
      </c>
      <c r="G70" s="23" t="str">
        <f>'Monthly Scorecard'!X70</f>
        <v/>
      </c>
      <c r="H70" s="27" t="str">
        <f t="shared" si="2"/>
        <v/>
      </c>
      <c r="I70" s="23" t="str">
        <f>'Monthly Scorecard'!AD70</f>
        <v>Not Updated</v>
      </c>
      <c r="J70" s="23">
        <f>'Monthly Scorecard'!K70</f>
        <v>0</v>
      </c>
      <c r="K70" s="23"/>
      <c r="L70" s="23"/>
      <c r="M70" s="23"/>
    </row>
    <row r="71" spans="1:13" ht="14.5">
      <c r="A71" s="23">
        <f>'Monthly Scorecard'!A71</f>
        <v>0</v>
      </c>
      <c r="B71" s="23">
        <f>'Monthly Scorecard'!B71</f>
        <v>0</v>
      </c>
      <c r="C71" s="23">
        <f>'Monthly Scorecard'!C71</f>
        <v>0</v>
      </c>
      <c r="D71" s="23">
        <f>'Monthly Scorecard'!D71</f>
        <v>0</v>
      </c>
      <c r="E71" s="23">
        <f>'Monthly Scorecard'!F71</f>
        <v>0</v>
      </c>
      <c r="F71" s="23">
        <f>'Monthly Scorecard'!G71</f>
        <v>0</v>
      </c>
      <c r="G71" s="23" t="str">
        <f>'Monthly Scorecard'!X71</f>
        <v/>
      </c>
      <c r="H71" s="27" t="str">
        <f t="shared" si="2"/>
        <v/>
      </c>
      <c r="I71" s="23" t="str">
        <f>'Monthly Scorecard'!AD71</f>
        <v>Not Updated</v>
      </c>
      <c r="J71" s="23">
        <f>'Monthly Scorecard'!K71</f>
        <v>0</v>
      </c>
      <c r="K71" s="23"/>
      <c r="L71" s="23"/>
      <c r="M71" s="23"/>
    </row>
    <row r="72" spans="1:13" ht="14.5">
      <c r="A72" s="23">
        <f>'Monthly Scorecard'!A72</f>
        <v>0</v>
      </c>
      <c r="B72" s="23">
        <f>'Monthly Scorecard'!B72</f>
        <v>0</v>
      </c>
      <c r="C72" s="23">
        <f>'Monthly Scorecard'!C72</f>
        <v>0</v>
      </c>
      <c r="D72" s="23">
        <f>'Monthly Scorecard'!D72</f>
        <v>0</v>
      </c>
      <c r="E72" s="23">
        <f>'Monthly Scorecard'!F72</f>
        <v>0</v>
      </c>
      <c r="F72" s="23">
        <f>'Monthly Scorecard'!G72</f>
        <v>0</v>
      </c>
      <c r="G72" s="23" t="str">
        <f>'Monthly Scorecard'!X72</f>
        <v/>
      </c>
      <c r="H72" s="27" t="str">
        <f t="shared" si="2"/>
        <v/>
      </c>
      <c r="I72" s="23" t="str">
        <f>'Monthly Scorecard'!AD72</f>
        <v>Not Updated</v>
      </c>
      <c r="J72" s="23">
        <f>'Monthly Scorecard'!K72</f>
        <v>0</v>
      </c>
      <c r="K72" s="23"/>
      <c r="L72" s="23"/>
      <c r="M72" s="23"/>
    </row>
    <row r="73" spans="1:13" ht="14.5">
      <c r="A73" s="23">
        <f>'Monthly Scorecard'!A73</f>
        <v>0</v>
      </c>
      <c r="B73" s="23">
        <f>'Monthly Scorecard'!B73</f>
        <v>0</v>
      </c>
      <c r="C73" s="23">
        <f>'Monthly Scorecard'!C73</f>
        <v>0</v>
      </c>
      <c r="D73" s="23">
        <f>'Monthly Scorecard'!D73</f>
        <v>0</v>
      </c>
      <c r="E73" s="23">
        <f>'Monthly Scorecard'!F73</f>
        <v>0</v>
      </c>
      <c r="F73" s="23">
        <f>'Monthly Scorecard'!G73</f>
        <v>0</v>
      </c>
      <c r="G73" s="23" t="str">
        <f>'Monthly Scorecard'!X73</f>
        <v/>
      </c>
      <c r="H73" s="27" t="str">
        <f t="shared" si="2"/>
        <v/>
      </c>
      <c r="I73" s="23" t="str">
        <f>'Monthly Scorecard'!AD73</f>
        <v>Not Updated</v>
      </c>
      <c r="J73" s="23">
        <f>'Monthly Scorecard'!K73</f>
        <v>0</v>
      </c>
      <c r="K73" s="23"/>
      <c r="L73" s="23"/>
      <c r="M73" s="23"/>
    </row>
    <row r="74" spans="1:13" ht="14.5">
      <c r="A74" s="23">
        <f>'Monthly Scorecard'!A74</f>
        <v>0</v>
      </c>
      <c r="B74" s="23">
        <f>'Monthly Scorecard'!B74</f>
        <v>0</v>
      </c>
      <c r="C74" s="23">
        <f>'Monthly Scorecard'!C74</f>
        <v>0</v>
      </c>
      <c r="D74" s="23">
        <f>'Monthly Scorecard'!D74</f>
        <v>0</v>
      </c>
      <c r="E74" s="23">
        <f>'Monthly Scorecard'!F74</f>
        <v>0</v>
      </c>
      <c r="F74" s="23">
        <f>'Monthly Scorecard'!G74</f>
        <v>0</v>
      </c>
      <c r="G74" s="23" t="str">
        <f>'Monthly Scorecard'!X74</f>
        <v/>
      </c>
      <c r="H74" s="27" t="str">
        <f t="shared" si="2"/>
        <v/>
      </c>
      <c r="I74" s="23" t="str">
        <f>'Monthly Scorecard'!AD74</f>
        <v>Not Updated</v>
      </c>
      <c r="J74" s="23">
        <f>'Monthly Scorecard'!K74</f>
        <v>0</v>
      </c>
      <c r="K74" s="23"/>
      <c r="L74" s="23"/>
      <c r="M74" s="23"/>
    </row>
    <row r="75" spans="1:13" ht="14.5">
      <c r="A75" s="23">
        <f>'Monthly Scorecard'!A75</f>
        <v>0</v>
      </c>
      <c r="B75" s="23">
        <f>'Monthly Scorecard'!B75</f>
        <v>0</v>
      </c>
      <c r="C75" s="23">
        <f>'Monthly Scorecard'!C75</f>
        <v>0</v>
      </c>
      <c r="D75" s="23">
        <f>'Monthly Scorecard'!D75</f>
        <v>0</v>
      </c>
      <c r="E75" s="23">
        <f>'Monthly Scorecard'!F75</f>
        <v>0</v>
      </c>
      <c r="F75" s="23">
        <f>'Monthly Scorecard'!G75</f>
        <v>0</v>
      </c>
      <c r="G75" s="23" t="str">
        <f>'Monthly Scorecard'!X75</f>
        <v/>
      </c>
      <c r="H75" s="27" t="str">
        <f t="shared" si="2"/>
        <v/>
      </c>
      <c r="I75" s="23" t="str">
        <f>'Monthly Scorecard'!AD75</f>
        <v>Not Updated</v>
      </c>
      <c r="J75" s="23">
        <f>'Monthly Scorecard'!K75</f>
        <v>0</v>
      </c>
      <c r="K75" s="23"/>
      <c r="L75" s="23"/>
      <c r="M75" s="23"/>
    </row>
    <row r="76" spans="1:13" ht="14.5">
      <c r="A76" s="23">
        <f>'Monthly Scorecard'!A76</f>
        <v>0</v>
      </c>
      <c r="B76" s="23">
        <f>'Monthly Scorecard'!B76</f>
        <v>0</v>
      </c>
      <c r="C76" s="23">
        <f>'Monthly Scorecard'!C76</f>
        <v>0</v>
      </c>
      <c r="D76" s="23">
        <f>'Monthly Scorecard'!D76</f>
        <v>0</v>
      </c>
      <c r="E76" s="23">
        <f>'Monthly Scorecard'!F76</f>
        <v>0</v>
      </c>
      <c r="F76" s="23">
        <f>'Monthly Scorecard'!G76</f>
        <v>0</v>
      </c>
      <c r="G76" s="23" t="str">
        <f>'Monthly Scorecard'!X76</f>
        <v/>
      </c>
      <c r="H76" s="27" t="str">
        <f t="shared" si="2"/>
        <v/>
      </c>
      <c r="I76" s="23" t="str">
        <f>'Monthly Scorecard'!AD76</f>
        <v>Not Updated</v>
      </c>
      <c r="J76" s="23">
        <f>'Monthly Scorecard'!K76</f>
        <v>0</v>
      </c>
      <c r="K76" s="23"/>
      <c r="L76" s="23"/>
      <c r="M76" s="23"/>
    </row>
    <row r="77" spans="1:13" ht="14.5">
      <c r="A77" s="23">
        <f>'Monthly Scorecard'!A77</f>
        <v>0</v>
      </c>
      <c r="B77" s="23">
        <f>'Monthly Scorecard'!B77</f>
        <v>0</v>
      </c>
      <c r="C77" s="23">
        <f>'Monthly Scorecard'!C77</f>
        <v>0</v>
      </c>
      <c r="D77" s="23">
        <f>'Monthly Scorecard'!D77</f>
        <v>0</v>
      </c>
      <c r="E77" s="23">
        <f>'Monthly Scorecard'!F77</f>
        <v>0</v>
      </c>
      <c r="F77" s="23">
        <f>'Monthly Scorecard'!G77</f>
        <v>0</v>
      </c>
      <c r="G77" s="23" t="str">
        <f>'Monthly Scorecard'!X77</f>
        <v/>
      </c>
      <c r="H77" s="27" t="str">
        <f t="shared" si="2"/>
        <v/>
      </c>
      <c r="I77" s="23" t="str">
        <f>'Monthly Scorecard'!AD77</f>
        <v>Not Updated</v>
      </c>
      <c r="J77" s="23">
        <f>'Monthly Scorecard'!K77</f>
        <v>0</v>
      </c>
      <c r="K77" s="23"/>
      <c r="L77" s="23"/>
      <c r="M77" s="23"/>
    </row>
    <row r="78" spans="1:13" ht="14.5">
      <c r="A78" s="23">
        <f>'Monthly Scorecard'!A78</f>
        <v>0</v>
      </c>
      <c r="B78" s="23">
        <f>'Monthly Scorecard'!B78</f>
        <v>0</v>
      </c>
      <c r="C78" s="23">
        <f>'Monthly Scorecard'!C78</f>
        <v>0</v>
      </c>
      <c r="D78" s="23">
        <f>'Monthly Scorecard'!D78</f>
        <v>0</v>
      </c>
      <c r="E78" s="23">
        <f>'Monthly Scorecard'!F78</f>
        <v>0</v>
      </c>
      <c r="F78" s="23">
        <f>'Monthly Scorecard'!G78</f>
        <v>0</v>
      </c>
      <c r="G78" s="23" t="str">
        <f>'Monthly Scorecard'!X78</f>
        <v/>
      </c>
      <c r="H78" s="27" t="str">
        <f t="shared" si="2"/>
        <v/>
      </c>
      <c r="I78" s="23" t="str">
        <f>'Monthly Scorecard'!AD78</f>
        <v>Not Updated</v>
      </c>
      <c r="J78" s="23">
        <f>'Monthly Scorecard'!K78</f>
        <v>0</v>
      </c>
      <c r="K78" s="23"/>
      <c r="L78" s="23"/>
      <c r="M78" s="23"/>
    </row>
    <row r="79" spans="1:13" ht="14.5">
      <c r="A79" s="23">
        <f>'Monthly Scorecard'!A79</f>
        <v>0</v>
      </c>
      <c r="B79" s="23">
        <f>'Monthly Scorecard'!B79</f>
        <v>0</v>
      </c>
      <c r="C79" s="23">
        <f>'Monthly Scorecard'!C79</f>
        <v>0</v>
      </c>
      <c r="D79" s="23">
        <f>'Monthly Scorecard'!D79</f>
        <v>0</v>
      </c>
      <c r="E79" s="23">
        <f>'Monthly Scorecard'!F79</f>
        <v>0</v>
      </c>
      <c r="F79" s="23">
        <f>'Monthly Scorecard'!G79</f>
        <v>0</v>
      </c>
      <c r="G79" s="23" t="str">
        <f>'Monthly Scorecard'!X79</f>
        <v/>
      </c>
      <c r="H79" s="27" t="str">
        <f t="shared" si="2"/>
        <v/>
      </c>
      <c r="I79" s="23" t="str">
        <f>'Monthly Scorecard'!AD79</f>
        <v>Not Updated</v>
      </c>
      <c r="J79" s="23">
        <f>'Monthly Scorecard'!K79</f>
        <v>0</v>
      </c>
      <c r="K79" s="23"/>
      <c r="L79" s="23"/>
      <c r="M79" s="23"/>
    </row>
    <row r="80" spans="1:13" ht="14.5">
      <c r="A80" s="23">
        <f>'Monthly Scorecard'!A80</f>
        <v>0</v>
      </c>
      <c r="B80" s="23">
        <f>'Monthly Scorecard'!B80</f>
        <v>0</v>
      </c>
      <c r="C80" s="23">
        <f>'Monthly Scorecard'!C80</f>
        <v>0</v>
      </c>
      <c r="D80" s="23">
        <f>'Monthly Scorecard'!D80</f>
        <v>0</v>
      </c>
      <c r="E80" s="23">
        <f>'Monthly Scorecard'!F80</f>
        <v>0</v>
      </c>
      <c r="F80" s="23">
        <f>'Monthly Scorecard'!G80</f>
        <v>0</v>
      </c>
      <c r="G80" s="23" t="str">
        <f>'Monthly Scorecard'!X80</f>
        <v/>
      </c>
      <c r="H80" s="27" t="str">
        <f t="shared" si="2"/>
        <v/>
      </c>
      <c r="I80" s="23" t="str">
        <f>'Monthly Scorecard'!AD80</f>
        <v>Not Updated</v>
      </c>
      <c r="J80" s="23">
        <f>'Monthly Scorecard'!K80</f>
        <v>0</v>
      </c>
      <c r="K80" s="23"/>
      <c r="L80" s="23"/>
      <c r="M80" s="23"/>
    </row>
    <row r="81" spans="1:13" ht="14.5">
      <c r="A81" s="23">
        <f>'Monthly Scorecard'!A81</f>
        <v>0</v>
      </c>
      <c r="B81" s="23">
        <f>'Monthly Scorecard'!B81</f>
        <v>0</v>
      </c>
      <c r="C81" s="23">
        <f>'Monthly Scorecard'!C81</f>
        <v>0</v>
      </c>
      <c r="D81" s="23">
        <f>'Monthly Scorecard'!D81</f>
        <v>0</v>
      </c>
      <c r="E81" s="23">
        <f>'Monthly Scorecard'!F81</f>
        <v>0</v>
      </c>
      <c r="F81" s="23">
        <f>'Monthly Scorecard'!G81</f>
        <v>0</v>
      </c>
      <c r="G81" s="23" t="str">
        <f>'Monthly Scorecard'!X81</f>
        <v/>
      </c>
      <c r="H81" s="27" t="str">
        <f t="shared" si="2"/>
        <v/>
      </c>
      <c r="I81" s="23" t="str">
        <f>'Monthly Scorecard'!AD81</f>
        <v>Not Updated</v>
      </c>
      <c r="J81" s="23">
        <f>'Monthly Scorecard'!K81</f>
        <v>0</v>
      </c>
      <c r="K81" s="23"/>
      <c r="L81" s="23"/>
      <c r="M81" s="23"/>
    </row>
    <row r="82" spans="1:13" ht="14.5">
      <c r="A82" s="23">
        <f>'Monthly Scorecard'!A82</f>
        <v>0</v>
      </c>
      <c r="B82" s="23">
        <f>'Monthly Scorecard'!B82</f>
        <v>0</v>
      </c>
      <c r="C82" s="23">
        <f>'Monthly Scorecard'!C82</f>
        <v>0</v>
      </c>
      <c r="D82" s="23">
        <f>'Monthly Scorecard'!D82</f>
        <v>0</v>
      </c>
      <c r="E82" s="23">
        <f>'Monthly Scorecard'!F82</f>
        <v>0</v>
      </c>
      <c r="F82" s="23">
        <f>'Monthly Scorecard'!G82</f>
        <v>0</v>
      </c>
      <c r="G82" s="23" t="str">
        <f>'Monthly Scorecard'!X82</f>
        <v/>
      </c>
      <c r="H82" s="27" t="str">
        <f t="shared" si="2"/>
        <v/>
      </c>
      <c r="I82" s="23" t="str">
        <f>'Monthly Scorecard'!AD82</f>
        <v>Not Updated</v>
      </c>
      <c r="J82" s="23">
        <f>'Monthly Scorecard'!K82</f>
        <v>0</v>
      </c>
      <c r="K82" s="23"/>
      <c r="L82" s="23"/>
      <c r="M82" s="23"/>
    </row>
    <row r="83" spans="1:13" ht="14.5">
      <c r="A83" s="23">
        <f>'Monthly Scorecard'!A83</f>
        <v>0</v>
      </c>
      <c r="B83" s="23">
        <f>'Monthly Scorecard'!B83</f>
        <v>0</v>
      </c>
      <c r="C83" s="23">
        <f>'Monthly Scorecard'!C83</f>
        <v>0</v>
      </c>
      <c r="D83" s="23">
        <f>'Monthly Scorecard'!D83</f>
        <v>0</v>
      </c>
      <c r="E83" s="23">
        <f>'Monthly Scorecard'!F83</f>
        <v>0</v>
      </c>
      <c r="F83" s="23">
        <f>'Monthly Scorecard'!G83</f>
        <v>0</v>
      </c>
      <c r="G83" s="23" t="str">
        <f>'Monthly Scorecard'!X83</f>
        <v/>
      </c>
      <c r="H83" s="27" t="str">
        <f t="shared" si="2"/>
        <v/>
      </c>
      <c r="I83" s="23" t="str">
        <f>'Monthly Scorecard'!AD83</f>
        <v>Not Updated</v>
      </c>
      <c r="J83" s="23">
        <f>'Monthly Scorecard'!K83</f>
        <v>0</v>
      </c>
      <c r="K83" s="23"/>
      <c r="L83" s="23"/>
      <c r="M83" s="23"/>
    </row>
    <row r="84" spans="1:13" ht="14.5">
      <c r="A84" s="23">
        <f>'Monthly Scorecard'!A84</f>
        <v>0</v>
      </c>
      <c r="B84" s="23">
        <f>'Monthly Scorecard'!B84</f>
        <v>0</v>
      </c>
      <c r="C84" s="23">
        <f>'Monthly Scorecard'!C84</f>
        <v>0</v>
      </c>
      <c r="D84" s="23">
        <f>'Monthly Scorecard'!D84</f>
        <v>0</v>
      </c>
      <c r="E84" s="23">
        <f>'Monthly Scorecard'!F84</f>
        <v>0</v>
      </c>
      <c r="F84" s="23">
        <f>'Monthly Scorecard'!G84</f>
        <v>0</v>
      </c>
      <c r="G84" s="23" t="str">
        <f>'Monthly Scorecard'!X84</f>
        <v/>
      </c>
      <c r="H84" s="27" t="str">
        <f t="shared" si="2"/>
        <v/>
      </c>
      <c r="I84" s="23" t="str">
        <f>'Monthly Scorecard'!AD84</f>
        <v>Not Updated</v>
      </c>
      <c r="J84" s="23">
        <f>'Monthly Scorecard'!K84</f>
        <v>0</v>
      </c>
      <c r="K84" s="23"/>
      <c r="L84" s="23"/>
      <c r="M84" s="23"/>
    </row>
    <row r="85" spans="1:13" ht="14.5">
      <c r="A85" s="23">
        <f>'Monthly Scorecard'!A85</f>
        <v>0</v>
      </c>
      <c r="B85" s="23">
        <f>'Monthly Scorecard'!B85</f>
        <v>0</v>
      </c>
      <c r="C85" s="23">
        <f>'Monthly Scorecard'!C85</f>
        <v>0</v>
      </c>
      <c r="D85" s="23">
        <f>'Monthly Scorecard'!D85</f>
        <v>0</v>
      </c>
      <c r="E85" s="23">
        <f>'Monthly Scorecard'!F85</f>
        <v>0</v>
      </c>
      <c r="F85" s="23">
        <f>'Monthly Scorecard'!G85</f>
        <v>0</v>
      </c>
      <c r="G85" s="23" t="str">
        <f>'Monthly Scorecard'!X85</f>
        <v/>
      </c>
      <c r="H85" s="27" t="str">
        <f t="shared" si="2"/>
        <v/>
      </c>
      <c r="I85" s="23" t="str">
        <f>'Monthly Scorecard'!AD85</f>
        <v>Not Updated</v>
      </c>
      <c r="J85" s="23">
        <f>'Monthly Scorecard'!K85</f>
        <v>0</v>
      </c>
      <c r="K85" s="23"/>
      <c r="L85" s="23"/>
      <c r="M85" s="23"/>
    </row>
    <row r="86" spans="1:13" ht="14.5">
      <c r="A86" s="23">
        <f>'Monthly Scorecard'!A86</f>
        <v>0</v>
      </c>
      <c r="B86" s="23">
        <f>'Monthly Scorecard'!B86</f>
        <v>0</v>
      </c>
      <c r="C86" s="23">
        <f>'Monthly Scorecard'!C86</f>
        <v>0</v>
      </c>
      <c r="D86" s="23">
        <f>'Monthly Scorecard'!D86</f>
        <v>0</v>
      </c>
      <c r="E86" s="23">
        <f>'Monthly Scorecard'!F86</f>
        <v>0</v>
      </c>
      <c r="F86" s="23">
        <f>'Monthly Scorecard'!G86</f>
        <v>0</v>
      </c>
      <c r="G86" s="23" t="str">
        <f>'Monthly Scorecard'!X86</f>
        <v/>
      </c>
      <c r="H86" s="27" t="str">
        <f t="shared" si="2"/>
        <v/>
      </c>
      <c r="I86" s="23" t="str">
        <f>'Monthly Scorecard'!AD86</f>
        <v>Not Updated</v>
      </c>
      <c r="J86" s="23">
        <f>'Monthly Scorecard'!K86</f>
        <v>0</v>
      </c>
      <c r="K86" s="23"/>
      <c r="L86" s="23"/>
      <c r="M86" s="23"/>
    </row>
    <row r="87" spans="1:13" ht="14.5">
      <c r="A87" s="23">
        <f>'Monthly Scorecard'!A87</f>
        <v>0</v>
      </c>
      <c r="B87" s="23">
        <f>'Monthly Scorecard'!B87</f>
        <v>0</v>
      </c>
      <c r="C87" s="23">
        <f>'Monthly Scorecard'!C87</f>
        <v>0</v>
      </c>
      <c r="D87" s="23">
        <f>'Monthly Scorecard'!D87</f>
        <v>0</v>
      </c>
      <c r="E87" s="23">
        <f>'Monthly Scorecard'!F87</f>
        <v>0</v>
      </c>
      <c r="F87" s="23">
        <f>'Monthly Scorecard'!G87</f>
        <v>0</v>
      </c>
      <c r="G87" s="23" t="str">
        <f>'Monthly Scorecard'!X87</f>
        <v/>
      </c>
      <c r="H87" s="27" t="str">
        <f t="shared" si="2"/>
        <v/>
      </c>
      <c r="I87" s="23" t="str">
        <f>'Monthly Scorecard'!AD87</f>
        <v>Not Updated</v>
      </c>
      <c r="J87" s="23">
        <f>'Monthly Scorecard'!K87</f>
        <v>0</v>
      </c>
      <c r="K87" s="23"/>
      <c r="L87" s="23"/>
      <c r="M87" s="23"/>
    </row>
    <row r="88" spans="1:13" ht="14.5">
      <c r="A88" s="23">
        <f>'Monthly Scorecard'!A88</f>
        <v>0</v>
      </c>
      <c r="B88" s="23">
        <f>'Monthly Scorecard'!B88</f>
        <v>0</v>
      </c>
      <c r="C88" s="23">
        <f>'Monthly Scorecard'!C88</f>
        <v>0</v>
      </c>
      <c r="D88" s="23">
        <f>'Monthly Scorecard'!D88</f>
        <v>0</v>
      </c>
      <c r="E88" s="23">
        <f>'Monthly Scorecard'!F88</f>
        <v>0</v>
      </c>
      <c r="F88" s="23">
        <f>'Monthly Scorecard'!G88</f>
        <v>0</v>
      </c>
      <c r="G88" s="23" t="str">
        <f>'Monthly Scorecard'!X88</f>
        <v/>
      </c>
      <c r="H88" s="27" t="str">
        <f t="shared" si="2"/>
        <v/>
      </c>
      <c r="I88" s="23" t="str">
        <f>'Monthly Scorecard'!AD88</f>
        <v>Not Updated</v>
      </c>
      <c r="J88" s="23">
        <f>'Monthly Scorecard'!K88</f>
        <v>0</v>
      </c>
      <c r="K88" s="23"/>
      <c r="L88" s="23"/>
      <c r="M88" s="23"/>
    </row>
    <row r="89" spans="1:13" ht="14.5">
      <c r="A89" s="23">
        <f>'Monthly Scorecard'!A89</f>
        <v>0</v>
      </c>
      <c r="B89" s="23">
        <f>'Monthly Scorecard'!B89</f>
        <v>0</v>
      </c>
      <c r="C89" s="23">
        <f>'Monthly Scorecard'!C89</f>
        <v>0</v>
      </c>
      <c r="D89" s="23">
        <f>'Monthly Scorecard'!D89</f>
        <v>0</v>
      </c>
      <c r="E89" s="23">
        <f>'Monthly Scorecard'!F89</f>
        <v>0</v>
      </c>
      <c r="F89" s="23">
        <f>'Monthly Scorecard'!G89</f>
        <v>0</v>
      </c>
      <c r="G89" s="23" t="str">
        <f>'Monthly Scorecard'!X89</f>
        <v/>
      </c>
      <c r="H89" s="27" t="str">
        <f t="shared" si="2"/>
        <v/>
      </c>
      <c r="I89" s="23" t="str">
        <f>'Monthly Scorecard'!AD89</f>
        <v>Not Updated</v>
      </c>
      <c r="J89" s="23">
        <f>'Monthly Scorecard'!K89</f>
        <v>0</v>
      </c>
      <c r="K89" s="23"/>
      <c r="L89" s="23"/>
      <c r="M89" s="23"/>
    </row>
    <row r="90" spans="1:13" ht="14.5">
      <c r="A90" s="23">
        <f>'Monthly Scorecard'!A90</f>
        <v>0</v>
      </c>
      <c r="B90" s="23">
        <f>'Monthly Scorecard'!B90</f>
        <v>0</v>
      </c>
      <c r="C90" s="23">
        <f>'Monthly Scorecard'!C90</f>
        <v>0</v>
      </c>
      <c r="D90" s="23">
        <f>'Monthly Scorecard'!D90</f>
        <v>0</v>
      </c>
      <c r="E90" s="23">
        <f>'Monthly Scorecard'!F90</f>
        <v>0</v>
      </c>
      <c r="F90" s="23">
        <f>'Monthly Scorecard'!G90</f>
        <v>0</v>
      </c>
      <c r="G90" s="23" t="str">
        <f>'Monthly Scorecard'!X90</f>
        <v/>
      </c>
      <c r="H90" s="27" t="str">
        <f t="shared" si="2"/>
        <v/>
      </c>
      <c r="I90" s="23" t="str">
        <f>'Monthly Scorecard'!AD90</f>
        <v>Not Updated</v>
      </c>
      <c r="J90" s="23">
        <f>'Monthly Scorecard'!K90</f>
        <v>0</v>
      </c>
      <c r="K90" s="23"/>
      <c r="L90" s="23"/>
      <c r="M90" s="23"/>
    </row>
    <row r="91" spans="1:13" ht="14.5">
      <c r="A91" s="23">
        <f>'Monthly Scorecard'!A91</f>
        <v>0</v>
      </c>
      <c r="B91" s="23">
        <f>'Monthly Scorecard'!B91</f>
        <v>0</v>
      </c>
      <c r="C91" s="23">
        <f>'Monthly Scorecard'!C91</f>
        <v>0</v>
      </c>
      <c r="D91" s="23">
        <f>'Monthly Scorecard'!D91</f>
        <v>0</v>
      </c>
      <c r="E91" s="23">
        <f>'Monthly Scorecard'!F91</f>
        <v>0</v>
      </c>
      <c r="F91" s="23">
        <f>'Monthly Scorecard'!G91</f>
        <v>0</v>
      </c>
      <c r="G91" s="23" t="str">
        <f>'Monthly Scorecard'!X91</f>
        <v/>
      </c>
      <c r="H91" s="27" t="str">
        <f t="shared" si="2"/>
        <v/>
      </c>
      <c r="I91" s="23" t="str">
        <f>'Monthly Scorecard'!AD91</f>
        <v>Not Updated</v>
      </c>
      <c r="J91" s="23">
        <f>'Monthly Scorecard'!K91</f>
        <v>0</v>
      </c>
      <c r="K91" s="23"/>
      <c r="L91" s="23"/>
      <c r="M91" s="23"/>
    </row>
    <row r="92" spans="1:13" ht="14.5">
      <c r="A92" s="23">
        <f>'Monthly Scorecard'!A92</f>
        <v>0</v>
      </c>
      <c r="B92" s="23">
        <f>'Monthly Scorecard'!B92</f>
        <v>0</v>
      </c>
      <c r="C92" s="23">
        <f>'Monthly Scorecard'!C92</f>
        <v>0</v>
      </c>
      <c r="D92" s="23">
        <f>'Monthly Scorecard'!D92</f>
        <v>0</v>
      </c>
      <c r="E92" s="23">
        <f>'Monthly Scorecard'!F92</f>
        <v>0</v>
      </c>
      <c r="F92" s="23">
        <f>'Monthly Scorecard'!G92</f>
        <v>0</v>
      </c>
      <c r="G92" s="23" t="str">
        <f>'Monthly Scorecard'!X92</f>
        <v/>
      </c>
      <c r="H92" s="27" t="str">
        <f t="shared" si="2"/>
        <v/>
      </c>
      <c r="I92" s="23" t="str">
        <f>'Monthly Scorecard'!AD92</f>
        <v>Not Updated</v>
      </c>
      <c r="J92" s="23">
        <f>'Monthly Scorecard'!K92</f>
        <v>0</v>
      </c>
      <c r="K92" s="23"/>
      <c r="L92" s="23"/>
      <c r="M92" s="23"/>
    </row>
    <row r="93" spans="1:13" ht="14.5">
      <c r="A93" s="23">
        <f>'Monthly Scorecard'!A93</f>
        <v>0</v>
      </c>
      <c r="B93" s="23">
        <f>'Monthly Scorecard'!B93</f>
        <v>0</v>
      </c>
      <c r="C93" s="23">
        <f>'Monthly Scorecard'!C93</f>
        <v>0</v>
      </c>
      <c r="D93" s="23">
        <f>'Monthly Scorecard'!D93</f>
        <v>0</v>
      </c>
      <c r="E93" s="23">
        <f>'Monthly Scorecard'!F93</f>
        <v>0</v>
      </c>
      <c r="F93" s="23">
        <f>'Monthly Scorecard'!G93</f>
        <v>0</v>
      </c>
      <c r="G93" s="23" t="str">
        <f>'Monthly Scorecard'!X93</f>
        <v/>
      </c>
      <c r="H93" s="27" t="str">
        <f t="shared" si="2"/>
        <v/>
      </c>
      <c r="I93" s="23" t="str">
        <f>'Monthly Scorecard'!AD93</f>
        <v>Not Updated</v>
      </c>
      <c r="J93" s="23">
        <f>'Monthly Scorecard'!K93</f>
        <v>0</v>
      </c>
      <c r="K93" s="23"/>
      <c r="L93" s="23"/>
      <c r="M93" s="23"/>
    </row>
    <row r="94" spans="1:13" ht="14.5">
      <c r="A94" s="23">
        <f>'Monthly Scorecard'!A94</f>
        <v>0</v>
      </c>
      <c r="B94" s="23">
        <f>'Monthly Scorecard'!B94</f>
        <v>0</v>
      </c>
      <c r="C94" s="23">
        <f>'Monthly Scorecard'!C94</f>
        <v>0</v>
      </c>
      <c r="D94" s="23">
        <f>'Monthly Scorecard'!D94</f>
        <v>0</v>
      </c>
      <c r="E94" s="23">
        <f>'Monthly Scorecard'!F94</f>
        <v>0</v>
      </c>
      <c r="F94" s="23">
        <f>'Monthly Scorecard'!G94</f>
        <v>0</v>
      </c>
      <c r="G94" s="23" t="str">
        <f>'Monthly Scorecard'!X94</f>
        <v/>
      </c>
      <c r="H94" s="27" t="str">
        <f t="shared" si="2"/>
        <v/>
      </c>
      <c r="I94" s="23" t="str">
        <f>'Monthly Scorecard'!AD94</f>
        <v>Not Updated</v>
      </c>
      <c r="J94" s="23">
        <f>'Monthly Scorecard'!K94</f>
        <v>0</v>
      </c>
      <c r="K94" s="23"/>
      <c r="L94" s="23"/>
      <c r="M94" s="23"/>
    </row>
    <row r="95" spans="1:13" ht="14.5">
      <c r="A95" s="23">
        <f>'Monthly Scorecard'!A95</f>
        <v>0</v>
      </c>
      <c r="B95" s="23">
        <f>'Monthly Scorecard'!B95</f>
        <v>0</v>
      </c>
      <c r="C95" s="23">
        <f>'Monthly Scorecard'!C95</f>
        <v>0</v>
      </c>
      <c r="D95" s="23">
        <f>'Monthly Scorecard'!D95</f>
        <v>0</v>
      </c>
      <c r="E95" s="23">
        <f>'Monthly Scorecard'!F95</f>
        <v>0</v>
      </c>
      <c r="F95" s="23">
        <f>'Monthly Scorecard'!G95</f>
        <v>0</v>
      </c>
      <c r="G95" s="23" t="str">
        <f>'Monthly Scorecard'!X95</f>
        <v/>
      </c>
      <c r="H95" s="27" t="str">
        <f t="shared" si="2"/>
        <v/>
      </c>
      <c r="I95" s="23" t="str">
        <f>'Monthly Scorecard'!AD95</f>
        <v>Not Updated</v>
      </c>
      <c r="J95" s="23">
        <f>'Monthly Scorecard'!K95</f>
        <v>0</v>
      </c>
      <c r="K95" s="23"/>
      <c r="L95" s="23"/>
      <c r="M95" s="23"/>
    </row>
    <row r="96" spans="1:13" ht="14.5">
      <c r="A96" s="23">
        <f>'Monthly Scorecard'!A96</f>
        <v>0</v>
      </c>
      <c r="B96" s="23">
        <f>'Monthly Scorecard'!B96</f>
        <v>0</v>
      </c>
      <c r="C96" s="23">
        <f>'Monthly Scorecard'!C96</f>
        <v>0</v>
      </c>
      <c r="D96" s="23">
        <f>'Monthly Scorecard'!D96</f>
        <v>0</v>
      </c>
      <c r="E96" s="23">
        <f>'Monthly Scorecard'!F96</f>
        <v>0</v>
      </c>
      <c r="F96" s="23">
        <f>'Monthly Scorecard'!G96</f>
        <v>0</v>
      </c>
      <c r="G96" s="23" t="str">
        <f>'Monthly Scorecard'!X96</f>
        <v/>
      </c>
      <c r="H96" s="27" t="str">
        <f t="shared" si="2"/>
        <v/>
      </c>
      <c r="I96" s="23" t="str">
        <f>'Monthly Scorecard'!AD96</f>
        <v>Not Updated</v>
      </c>
      <c r="J96" s="23">
        <f>'Monthly Scorecard'!K96</f>
        <v>0</v>
      </c>
      <c r="K96" s="23"/>
      <c r="L96" s="23"/>
      <c r="M96" s="23"/>
    </row>
    <row r="97" spans="1:13" ht="14.5">
      <c r="A97" s="23">
        <f>'Monthly Scorecard'!A97</f>
        <v>0</v>
      </c>
      <c r="B97" s="23">
        <f>'Monthly Scorecard'!B97</f>
        <v>0</v>
      </c>
      <c r="C97" s="23">
        <f>'Monthly Scorecard'!C97</f>
        <v>0</v>
      </c>
      <c r="D97" s="23">
        <f>'Monthly Scorecard'!D97</f>
        <v>0</v>
      </c>
      <c r="E97" s="23">
        <f>'Monthly Scorecard'!F97</f>
        <v>0</v>
      </c>
      <c r="F97" s="23">
        <f>'Monthly Scorecard'!G97</f>
        <v>0</v>
      </c>
      <c r="G97" s="23" t="str">
        <f>'Monthly Scorecard'!X97</f>
        <v/>
      </c>
      <c r="H97" s="27" t="str">
        <f t="shared" si="2"/>
        <v/>
      </c>
      <c r="I97" s="23" t="str">
        <f>'Monthly Scorecard'!AD97</f>
        <v>Not Updated</v>
      </c>
      <c r="J97" s="23">
        <f>'Monthly Scorecard'!K97</f>
        <v>0</v>
      </c>
      <c r="K97" s="23"/>
      <c r="L97" s="23"/>
      <c r="M97" s="23"/>
    </row>
    <row r="98" spans="1:13" ht="14.5">
      <c r="A98" s="23">
        <f>'Monthly Scorecard'!A98</f>
        <v>0</v>
      </c>
      <c r="B98" s="23">
        <f>'Monthly Scorecard'!B98</f>
        <v>0</v>
      </c>
      <c r="C98" s="23">
        <f>'Monthly Scorecard'!C98</f>
        <v>0</v>
      </c>
      <c r="D98" s="23">
        <f>'Monthly Scorecard'!D98</f>
        <v>0</v>
      </c>
      <c r="E98" s="23">
        <f>'Monthly Scorecard'!F98</f>
        <v>0</v>
      </c>
      <c r="F98" s="23">
        <f>'Monthly Scorecard'!G98</f>
        <v>0</v>
      </c>
      <c r="G98" s="23" t="str">
        <f>'Monthly Scorecard'!X98</f>
        <v/>
      </c>
      <c r="H98" s="27" t="str">
        <f t="shared" si="2"/>
        <v/>
      </c>
      <c r="I98" s="23" t="str">
        <f>'Monthly Scorecard'!AD98</f>
        <v>Not Updated</v>
      </c>
      <c r="J98" s="23">
        <f>'Monthly Scorecard'!K98</f>
        <v>0</v>
      </c>
      <c r="K98" s="23"/>
      <c r="L98" s="23"/>
      <c r="M98" s="23"/>
    </row>
    <row r="99" spans="1:13" ht="14.5">
      <c r="A99" s="23">
        <f>'Monthly Scorecard'!A99</f>
        <v>0</v>
      </c>
      <c r="B99" s="23">
        <f>'Monthly Scorecard'!B99</f>
        <v>0</v>
      </c>
      <c r="C99" s="23">
        <f>'Monthly Scorecard'!C99</f>
        <v>0</v>
      </c>
      <c r="D99" s="23">
        <f>'Monthly Scorecard'!D99</f>
        <v>0</v>
      </c>
      <c r="E99" s="23">
        <f>'Monthly Scorecard'!F99</f>
        <v>0</v>
      </c>
      <c r="F99" s="23">
        <f>'Monthly Scorecard'!G99</f>
        <v>0</v>
      </c>
      <c r="G99" s="23" t="str">
        <f>'Monthly Scorecard'!X99</f>
        <v/>
      </c>
      <c r="H99" s="27" t="str">
        <f t="shared" si="2"/>
        <v/>
      </c>
      <c r="I99" s="23" t="str">
        <f>'Monthly Scorecard'!AD99</f>
        <v>Not Updated</v>
      </c>
      <c r="J99" s="23">
        <f>'Monthly Scorecard'!K99</f>
        <v>0</v>
      </c>
      <c r="K99" s="23"/>
      <c r="L99" s="23"/>
      <c r="M99" s="23"/>
    </row>
    <row r="100" spans="1:13" ht="14.5">
      <c r="A100" s="23">
        <f>'Monthly Scorecard'!A100</f>
        <v>0</v>
      </c>
      <c r="B100" s="23">
        <f>'Monthly Scorecard'!B100</f>
        <v>0</v>
      </c>
      <c r="C100" s="23">
        <f>'Monthly Scorecard'!C100</f>
        <v>0</v>
      </c>
      <c r="D100" s="23">
        <f>'Monthly Scorecard'!D100</f>
        <v>0</v>
      </c>
      <c r="E100" s="23">
        <f>'Monthly Scorecard'!F100</f>
        <v>0</v>
      </c>
      <c r="F100" s="23">
        <f>'Monthly Scorecard'!G100</f>
        <v>0</v>
      </c>
      <c r="G100" s="23" t="str">
        <f>'Monthly Scorecard'!X100</f>
        <v/>
      </c>
      <c r="H100" s="27" t="str">
        <f t="shared" si="2"/>
        <v/>
      </c>
      <c r="I100" s="23" t="str">
        <f>'Monthly Scorecard'!AD100</f>
        <v>Not Updated</v>
      </c>
      <c r="J100" s="23">
        <f>'Monthly Scorecard'!K100</f>
        <v>0</v>
      </c>
      <c r="K100" s="23"/>
      <c r="L100" s="23"/>
      <c r="M100" s="23"/>
    </row>
    <row r="101" spans="1:13" ht="14.5">
      <c r="A101" s="23">
        <f>'Monthly Scorecard'!A101</f>
        <v>0</v>
      </c>
      <c r="B101" s="23">
        <f>'Monthly Scorecard'!B101</f>
        <v>0</v>
      </c>
      <c r="C101" s="23">
        <f>'Monthly Scorecard'!C101</f>
        <v>0</v>
      </c>
      <c r="D101" s="23">
        <f>'Monthly Scorecard'!D101</f>
        <v>0</v>
      </c>
      <c r="E101" s="23">
        <f>'Monthly Scorecard'!F101</f>
        <v>0</v>
      </c>
      <c r="F101" s="23">
        <f>'Monthly Scorecard'!G101</f>
        <v>0</v>
      </c>
      <c r="G101" s="23" t="str">
        <f>'Monthly Scorecard'!X101</f>
        <v/>
      </c>
      <c r="H101" s="27" t="str">
        <f t="shared" ref="H101:H104" si="3">IFERROR(G101/E101,"")</f>
        <v/>
      </c>
      <c r="I101" s="23" t="str">
        <f>'Monthly Scorecard'!AD101</f>
        <v>Not Updated</v>
      </c>
      <c r="J101" s="23">
        <f>'Monthly Scorecard'!K101</f>
        <v>0</v>
      </c>
      <c r="K101" s="23"/>
      <c r="L101" s="23"/>
      <c r="M101" s="23"/>
    </row>
    <row r="102" spans="1:13" ht="14.5">
      <c r="A102" s="23">
        <f>'Monthly Scorecard'!A102</f>
        <v>0</v>
      </c>
      <c r="B102" s="23">
        <f>'Monthly Scorecard'!B102</f>
        <v>0</v>
      </c>
      <c r="C102" s="23">
        <f>'Monthly Scorecard'!C102</f>
        <v>0</v>
      </c>
      <c r="D102" s="23">
        <f>'Monthly Scorecard'!D102</f>
        <v>0</v>
      </c>
      <c r="E102" s="23">
        <f>'Monthly Scorecard'!F102</f>
        <v>0</v>
      </c>
      <c r="F102" s="23">
        <f>'Monthly Scorecard'!G102</f>
        <v>0</v>
      </c>
      <c r="G102" s="23" t="str">
        <f>'Monthly Scorecard'!X102</f>
        <v/>
      </c>
      <c r="H102" s="27" t="str">
        <f t="shared" si="3"/>
        <v/>
      </c>
      <c r="I102" s="23" t="str">
        <f>'Monthly Scorecard'!AD102</f>
        <v>Not Updated</v>
      </c>
      <c r="J102" s="23">
        <f>'Monthly Scorecard'!K102</f>
        <v>0</v>
      </c>
      <c r="K102" s="23"/>
      <c r="L102" s="23"/>
      <c r="M102" s="23"/>
    </row>
    <row r="103" spans="1:13" ht="14.5">
      <c r="A103" s="23">
        <f>'Monthly Scorecard'!A103</f>
        <v>0</v>
      </c>
      <c r="B103" s="23">
        <f>'Monthly Scorecard'!B103</f>
        <v>0</v>
      </c>
      <c r="C103" s="23">
        <f>'Monthly Scorecard'!C103</f>
        <v>0</v>
      </c>
      <c r="D103" s="23">
        <f>'Monthly Scorecard'!D103</f>
        <v>0</v>
      </c>
      <c r="E103" s="23">
        <f>'Monthly Scorecard'!F103</f>
        <v>0</v>
      </c>
      <c r="F103" s="23">
        <f>'Monthly Scorecard'!G103</f>
        <v>0</v>
      </c>
      <c r="G103" s="23" t="str">
        <f>'Monthly Scorecard'!X103</f>
        <v/>
      </c>
      <c r="H103" s="27" t="str">
        <f t="shared" si="3"/>
        <v/>
      </c>
      <c r="I103" s="23" t="str">
        <f>'Monthly Scorecard'!AD103</f>
        <v>Not Updated</v>
      </c>
      <c r="J103" s="23">
        <f>'Monthly Scorecard'!K103</f>
        <v>0</v>
      </c>
      <c r="K103" s="23"/>
      <c r="L103" s="23"/>
      <c r="M103" s="23"/>
    </row>
    <row r="104" spans="1:13" ht="14.5">
      <c r="A104" s="23">
        <f>'Monthly Scorecard'!A104</f>
        <v>0</v>
      </c>
      <c r="B104" s="23">
        <f>'Monthly Scorecard'!B104</f>
        <v>0</v>
      </c>
      <c r="C104" s="23">
        <f>'Monthly Scorecard'!C104</f>
        <v>0</v>
      </c>
      <c r="D104" s="23">
        <f>'Monthly Scorecard'!D104</f>
        <v>0</v>
      </c>
      <c r="E104" s="23">
        <f>'Monthly Scorecard'!F104</f>
        <v>0</v>
      </c>
      <c r="F104" s="23">
        <f>'Monthly Scorecard'!G104</f>
        <v>0</v>
      </c>
      <c r="G104" s="23" t="str">
        <f>'Monthly Scorecard'!X104</f>
        <v/>
      </c>
      <c r="H104" s="27" t="str">
        <f t="shared" si="3"/>
        <v/>
      </c>
      <c r="I104" s="23" t="str">
        <f>'Monthly Scorecard'!AD104</f>
        <v>Not Updated</v>
      </c>
      <c r="J104" s="23">
        <f>'Monthly Scorecard'!K104</f>
        <v>0</v>
      </c>
      <c r="K104" s="23"/>
      <c r="L104" s="23"/>
      <c r="M104" s="23"/>
    </row>
  </sheetData>
  <mergeCells count="2">
    <mergeCell ref="A1:M1"/>
    <mergeCell ref="A2:M2"/>
  </mergeCells>
  <conditionalFormatting sqref="B5:B104">
    <cfRule type="expression" dxfId="7" priority="5">
      <formula>B5="TZL CEI"</formula>
    </cfRule>
    <cfRule type="expression" dxfId="6" priority="6">
      <formula>B5="ELMP"</formula>
    </cfRule>
    <cfRule type="expression" dxfId="5" priority="7">
      <formula>B5="Caring &amp; Sharing"</formula>
    </cfRule>
    <cfRule type="expression" dxfId="4" priority="8">
      <formula>B5="TZL Empower"</formula>
    </cfRule>
  </conditionalFormatting>
  <conditionalFormatting sqref="I5:I104">
    <cfRule type="expression" dxfId="3" priority="1">
      <formula>I5="Green"</formula>
    </cfRule>
    <cfRule type="expression" dxfId="2" priority="2">
      <formula>I5="Yellow"</formula>
    </cfRule>
    <cfRule type="expression" dxfId="1" priority="3">
      <formula>I5="Red"</formula>
    </cfRule>
    <cfRule type="expression" dxfId="0" priority="4">
      <formula>I5="Not Updated"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400-000000000000}">
          <x14:formula1>
            <xm:f>'Instructions &amp; Lists'!$H$12:$H$15</xm:f>
          </x14:formula1>
          <xm:sqref>M5:M104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04"/>
  <sheetViews>
    <sheetView workbookViewId="0">
      <selection activeCell="A5" sqref="A5"/>
    </sheetView>
  </sheetViews>
  <sheetFormatPr defaultRowHeight="14"/>
  <cols>
    <col min="1" max="2" width="14" customWidth="1"/>
    <col min="3" max="3" width="18" customWidth="1"/>
    <col min="4" max="4" width="40" customWidth="1"/>
    <col min="5" max="5" width="16" customWidth="1"/>
    <col min="6" max="6" width="24" customWidth="1"/>
    <col min="7" max="7" width="14" customWidth="1"/>
    <col min="8" max="9" width="42" customWidth="1"/>
    <col min="10" max="10" width="14" customWidth="1"/>
  </cols>
  <sheetData>
    <row r="1" spans="1:10" ht="20">
      <c r="A1" s="49" t="s">
        <v>325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14.5">
      <c r="A2" s="51" t="s">
        <v>326</v>
      </c>
      <c r="B2" s="51"/>
      <c r="C2" s="51"/>
      <c r="D2" s="51"/>
      <c r="E2" s="51"/>
      <c r="F2" s="51"/>
      <c r="G2" s="51"/>
      <c r="H2" s="51"/>
      <c r="I2" s="51"/>
      <c r="J2" s="51"/>
    </row>
    <row r="4" spans="1:10">
      <c r="A4" s="22" t="s">
        <v>327</v>
      </c>
      <c r="B4" s="22" t="s">
        <v>37</v>
      </c>
      <c r="C4" s="22" t="s">
        <v>12</v>
      </c>
      <c r="D4" s="22" t="s">
        <v>328</v>
      </c>
      <c r="E4" s="22" t="s">
        <v>329</v>
      </c>
      <c r="F4" s="22" t="s">
        <v>280</v>
      </c>
      <c r="G4" s="22" t="s">
        <v>330</v>
      </c>
      <c r="H4" s="22" t="s">
        <v>331</v>
      </c>
      <c r="I4" s="22" t="s">
        <v>332</v>
      </c>
      <c r="J4" s="22" t="s">
        <v>333</v>
      </c>
    </row>
    <row r="5" spans="1:10">
      <c r="A5" s="28"/>
      <c r="B5" s="23"/>
      <c r="C5" s="23"/>
      <c r="D5" s="23"/>
      <c r="E5" s="23"/>
      <c r="F5" s="23"/>
      <c r="G5" s="28"/>
      <c r="H5" s="23"/>
      <c r="I5" s="23"/>
      <c r="J5" s="28"/>
    </row>
    <row r="6" spans="1:10">
      <c r="A6" s="28"/>
      <c r="B6" s="23"/>
      <c r="C6" s="23"/>
      <c r="D6" s="23"/>
      <c r="E6" s="23"/>
      <c r="F6" s="23"/>
      <c r="G6" s="28"/>
      <c r="H6" s="23"/>
      <c r="I6" s="23"/>
      <c r="J6" s="28"/>
    </row>
    <row r="7" spans="1:10">
      <c r="A7" s="28"/>
      <c r="B7" s="23"/>
      <c r="C7" s="23"/>
      <c r="D7" s="23"/>
      <c r="E7" s="23"/>
      <c r="F7" s="23"/>
      <c r="G7" s="28"/>
      <c r="H7" s="23"/>
      <c r="I7" s="23"/>
      <c r="J7" s="28"/>
    </row>
    <row r="8" spans="1:10">
      <c r="A8" s="28"/>
      <c r="B8" s="23"/>
      <c r="C8" s="23"/>
      <c r="D8" s="23"/>
      <c r="E8" s="23"/>
      <c r="F8" s="23"/>
      <c r="G8" s="28"/>
      <c r="H8" s="23"/>
      <c r="I8" s="23"/>
      <c r="J8" s="28"/>
    </row>
    <row r="9" spans="1:10">
      <c r="A9" s="28"/>
      <c r="B9" s="23"/>
      <c r="C9" s="23"/>
      <c r="D9" s="23"/>
      <c r="E9" s="23"/>
      <c r="F9" s="23"/>
      <c r="G9" s="28"/>
      <c r="H9" s="23"/>
      <c r="I9" s="23"/>
      <c r="J9" s="28"/>
    </row>
    <row r="10" spans="1:10">
      <c r="A10" s="28"/>
      <c r="B10" s="23"/>
      <c r="C10" s="23"/>
      <c r="D10" s="23"/>
      <c r="E10" s="23"/>
      <c r="F10" s="23"/>
      <c r="G10" s="28"/>
      <c r="H10" s="23"/>
      <c r="I10" s="23"/>
      <c r="J10" s="28"/>
    </row>
    <row r="11" spans="1:10">
      <c r="A11" s="28"/>
      <c r="B11" s="23"/>
      <c r="C11" s="23"/>
      <c r="D11" s="23"/>
      <c r="E11" s="23"/>
      <c r="F11" s="23"/>
      <c r="G11" s="28"/>
      <c r="H11" s="23"/>
      <c r="I11" s="23"/>
      <c r="J11" s="28"/>
    </row>
    <row r="12" spans="1:10">
      <c r="A12" s="28"/>
      <c r="B12" s="23"/>
      <c r="C12" s="23"/>
      <c r="D12" s="23"/>
      <c r="E12" s="23"/>
      <c r="F12" s="23"/>
      <c r="G12" s="28"/>
      <c r="H12" s="23"/>
      <c r="I12" s="23"/>
      <c r="J12" s="28"/>
    </row>
    <row r="13" spans="1:10">
      <c r="A13" s="28"/>
      <c r="B13" s="23"/>
      <c r="C13" s="23"/>
      <c r="D13" s="23"/>
      <c r="E13" s="23"/>
      <c r="F13" s="23"/>
      <c r="G13" s="28"/>
      <c r="H13" s="23"/>
      <c r="I13" s="23"/>
      <c r="J13" s="28"/>
    </row>
    <row r="14" spans="1:10">
      <c r="A14" s="28"/>
      <c r="B14" s="23"/>
      <c r="C14" s="23"/>
      <c r="D14" s="23"/>
      <c r="E14" s="23"/>
      <c r="F14" s="23"/>
      <c r="G14" s="28"/>
      <c r="H14" s="23"/>
      <c r="I14" s="23"/>
      <c r="J14" s="28"/>
    </row>
    <row r="15" spans="1:10">
      <c r="A15" s="28"/>
      <c r="B15" s="23"/>
      <c r="C15" s="23"/>
      <c r="D15" s="23"/>
      <c r="E15" s="23"/>
      <c r="F15" s="23"/>
      <c r="G15" s="28"/>
      <c r="H15" s="23"/>
      <c r="I15" s="23"/>
      <c r="J15" s="28"/>
    </row>
    <row r="16" spans="1:10">
      <c r="A16" s="28"/>
      <c r="B16" s="23"/>
      <c r="C16" s="23"/>
      <c r="D16" s="23"/>
      <c r="E16" s="23"/>
      <c r="F16" s="23"/>
      <c r="G16" s="28"/>
      <c r="H16" s="23"/>
      <c r="I16" s="23"/>
      <c r="J16" s="28"/>
    </row>
    <row r="17" spans="1:10">
      <c r="A17" s="28"/>
      <c r="B17" s="23"/>
      <c r="C17" s="23"/>
      <c r="D17" s="23"/>
      <c r="E17" s="23"/>
      <c r="F17" s="23"/>
      <c r="G17" s="28"/>
      <c r="H17" s="23"/>
      <c r="I17" s="23"/>
      <c r="J17" s="28"/>
    </row>
    <row r="18" spans="1:10">
      <c r="A18" s="28"/>
      <c r="B18" s="23"/>
      <c r="C18" s="23"/>
      <c r="D18" s="23"/>
      <c r="E18" s="23"/>
      <c r="F18" s="23"/>
      <c r="G18" s="28"/>
      <c r="H18" s="23"/>
      <c r="I18" s="23"/>
      <c r="J18" s="28"/>
    </row>
    <row r="19" spans="1:10">
      <c r="A19" s="28"/>
      <c r="B19" s="23"/>
      <c r="C19" s="23"/>
      <c r="D19" s="23"/>
      <c r="E19" s="23"/>
      <c r="F19" s="23"/>
      <c r="G19" s="28"/>
      <c r="H19" s="23"/>
      <c r="I19" s="23"/>
      <c r="J19" s="28"/>
    </row>
    <row r="20" spans="1:10">
      <c r="A20" s="28"/>
      <c r="B20" s="23"/>
      <c r="C20" s="23"/>
      <c r="D20" s="23"/>
      <c r="E20" s="23"/>
      <c r="F20" s="23"/>
      <c r="G20" s="28"/>
      <c r="H20" s="23"/>
      <c r="I20" s="23"/>
      <c r="J20" s="28"/>
    </row>
    <row r="21" spans="1:10">
      <c r="A21" s="28"/>
      <c r="B21" s="23"/>
      <c r="C21" s="23"/>
      <c r="D21" s="23"/>
      <c r="E21" s="23"/>
      <c r="F21" s="23"/>
      <c r="G21" s="28"/>
      <c r="H21" s="23"/>
      <c r="I21" s="23"/>
      <c r="J21" s="28"/>
    </row>
    <row r="22" spans="1:10">
      <c r="A22" s="28"/>
      <c r="B22" s="23"/>
      <c r="C22" s="23"/>
      <c r="D22" s="23"/>
      <c r="E22" s="23"/>
      <c r="F22" s="23"/>
      <c r="G22" s="28"/>
      <c r="H22" s="23"/>
      <c r="I22" s="23"/>
      <c r="J22" s="28"/>
    </row>
    <row r="23" spans="1:10">
      <c r="A23" s="28"/>
      <c r="B23" s="23"/>
      <c r="C23" s="23"/>
      <c r="D23" s="23"/>
      <c r="E23" s="23"/>
      <c r="F23" s="23"/>
      <c r="G23" s="28"/>
      <c r="H23" s="23"/>
      <c r="I23" s="23"/>
      <c r="J23" s="28"/>
    </row>
    <row r="24" spans="1:10">
      <c r="A24" s="28"/>
      <c r="B24" s="23"/>
      <c r="C24" s="23"/>
      <c r="D24" s="23"/>
      <c r="E24" s="23"/>
      <c r="F24" s="23"/>
      <c r="G24" s="28"/>
      <c r="H24" s="23"/>
      <c r="I24" s="23"/>
      <c r="J24" s="28"/>
    </row>
    <row r="25" spans="1:10">
      <c r="A25" s="28"/>
      <c r="B25" s="23"/>
      <c r="C25" s="23"/>
      <c r="D25" s="23"/>
      <c r="E25" s="23"/>
      <c r="F25" s="23"/>
      <c r="G25" s="28"/>
      <c r="H25" s="23"/>
      <c r="I25" s="23"/>
      <c r="J25" s="28"/>
    </row>
    <row r="26" spans="1:10">
      <c r="A26" s="28"/>
      <c r="B26" s="23"/>
      <c r="C26" s="23"/>
      <c r="D26" s="23"/>
      <c r="E26" s="23"/>
      <c r="F26" s="23"/>
      <c r="G26" s="28"/>
      <c r="H26" s="23"/>
      <c r="I26" s="23"/>
      <c r="J26" s="28"/>
    </row>
    <row r="27" spans="1:10">
      <c r="A27" s="28"/>
      <c r="B27" s="23"/>
      <c r="C27" s="23"/>
      <c r="D27" s="23"/>
      <c r="E27" s="23"/>
      <c r="F27" s="23"/>
      <c r="G27" s="28"/>
      <c r="H27" s="23"/>
      <c r="I27" s="23"/>
      <c r="J27" s="28"/>
    </row>
    <row r="28" spans="1:10">
      <c r="A28" s="28"/>
      <c r="B28" s="23"/>
      <c r="C28" s="23"/>
      <c r="D28" s="23"/>
      <c r="E28" s="23"/>
      <c r="F28" s="23"/>
      <c r="G28" s="28"/>
      <c r="H28" s="23"/>
      <c r="I28" s="23"/>
      <c r="J28" s="28"/>
    </row>
    <row r="29" spans="1:10">
      <c r="A29" s="28"/>
      <c r="B29" s="23"/>
      <c r="C29" s="23"/>
      <c r="D29" s="23"/>
      <c r="E29" s="23"/>
      <c r="F29" s="23"/>
      <c r="G29" s="28"/>
      <c r="H29" s="23"/>
      <c r="I29" s="23"/>
      <c r="J29" s="28"/>
    </row>
    <row r="30" spans="1:10">
      <c r="A30" s="28"/>
      <c r="B30" s="23"/>
      <c r="C30" s="23"/>
      <c r="D30" s="23"/>
      <c r="E30" s="23"/>
      <c r="F30" s="23"/>
      <c r="G30" s="28"/>
      <c r="H30" s="23"/>
      <c r="I30" s="23"/>
      <c r="J30" s="28"/>
    </row>
    <row r="31" spans="1:10">
      <c r="A31" s="28"/>
      <c r="B31" s="23"/>
      <c r="C31" s="23"/>
      <c r="D31" s="23"/>
      <c r="E31" s="23"/>
      <c r="F31" s="23"/>
      <c r="G31" s="28"/>
      <c r="H31" s="23"/>
      <c r="I31" s="23"/>
      <c r="J31" s="28"/>
    </row>
    <row r="32" spans="1:10">
      <c r="A32" s="28"/>
      <c r="B32" s="23"/>
      <c r="C32" s="23"/>
      <c r="D32" s="23"/>
      <c r="E32" s="23"/>
      <c r="F32" s="23"/>
      <c r="G32" s="28"/>
      <c r="H32" s="23"/>
      <c r="I32" s="23"/>
      <c r="J32" s="28"/>
    </row>
    <row r="33" spans="1:10">
      <c r="A33" s="28"/>
      <c r="B33" s="23"/>
      <c r="C33" s="23"/>
      <c r="D33" s="23"/>
      <c r="E33" s="23"/>
      <c r="F33" s="23"/>
      <c r="G33" s="28"/>
      <c r="H33" s="23"/>
      <c r="I33" s="23"/>
      <c r="J33" s="28"/>
    </row>
    <row r="34" spans="1:10">
      <c r="A34" s="28"/>
      <c r="B34" s="23"/>
      <c r="C34" s="23"/>
      <c r="D34" s="23"/>
      <c r="E34" s="23"/>
      <c r="F34" s="23"/>
      <c r="G34" s="28"/>
      <c r="H34" s="23"/>
      <c r="I34" s="23"/>
      <c r="J34" s="28"/>
    </row>
    <row r="35" spans="1:10">
      <c r="A35" s="28"/>
      <c r="B35" s="23"/>
      <c r="C35" s="23"/>
      <c r="D35" s="23"/>
      <c r="E35" s="23"/>
      <c r="F35" s="23"/>
      <c r="G35" s="28"/>
      <c r="H35" s="23"/>
      <c r="I35" s="23"/>
      <c r="J35" s="28"/>
    </row>
    <row r="36" spans="1:10">
      <c r="A36" s="28"/>
      <c r="B36" s="23"/>
      <c r="C36" s="23"/>
      <c r="D36" s="23"/>
      <c r="E36" s="23"/>
      <c r="F36" s="23"/>
      <c r="G36" s="28"/>
      <c r="H36" s="23"/>
      <c r="I36" s="23"/>
      <c r="J36" s="28"/>
    </row>
    <row r="37" spans="1:10">
      <c r="A37" s="28"/>
      <c r="B37" s="23"/>
      <c r="C37" s="23"/>
      <c r="D37" s="23"/>
      <c r="E37" s="23"/>
      <c r="F37" s="23"/>
      <c r="G37" s="28"/>
      <c r="H37" s="23"/>
      <c r="I37" s="23"/>
      <c r="J37" s="28"/>
    </row>
    <row r="38" spans="1:10">
      <c r="A38" s="28"/>
      <c r="B38" s="23"/>
      <c r="C38" s="23"/>
      <c r="D38" s="23"/>
      <c r="E38" s="23"/>
      <c r="F38" s="23"/>
      <c r="G38" s="28"/>
      <c r="H38" s="23"/>
      <c r="I38" s="23"/>
      <c r="J38" s="28"/>
    </row>
    <row r="39" spans="1:10">
      <c r="A39" s="28"/>
      <c r="B39" s="23"/>
      <c r="C39" s="23"/>
      <c r="D39" s="23"/>
      <c r="E39" s="23"/>
      <c r="F39" s="23"/>
      <c r="G39" s="28"/>
      <c r="H39" s="23"/>
      <c r="I39" s="23"/>
      <c r="J39" s="28"/>
    </row>
    <row r="40" spans="1:10">
      <c r="A40" s="28"/>
      <c r="B40" s="23"/>
      <c r="C40" s="23"/>
      <c r="D40" s="23"/>
      <c r="E40" s="23"/>
      <c r="F40" s="23"/>
      <c r="G40" s="28"/>
      <c r="H40" s="23"/>
      <c r="I40" s="23"/>
      <c r="J40" s="28"/>
    </row>
    <row r="41" spans="1:10">
      <c r="A41" s="28"/>
      <c r="B41" s="23"/>
      <c r="C41" s="23"/>
      <c r="D41" s="23"/>
      <c r="E41" s="23"/>
      <c r="F41" s="23"/>
      <c r="G41" s="28"/>
      <c r="H41" s="23"/>
      <c r="I41" s="23"/>
      <c r="J41" s="28"/>
    </row>
    <row r="42" spans="1:10">
      <c r="A42" s="28"/>
      <c r="B42" s="23"/>
      <c r="C42" s="23"/>
      <c r="D42" s="23"/>
      <c r="E42" s="23"/>
      <c r="F42" s="23"/>
      <c r="G42" s="28"/>
      <c r="H42" s="23"/>
      <c r="I42" s="23"/>
      <c r="J42" s="28"/>
    </row>
    <row r="43" spans="1:10">
      <c r="A43" s="28"/>
      <c r="B43" s="23"/>
      <c r="C43" s="23"/>
      <c r="D43" s="23"/>
      <c r="E43" s="23"/>
      <c r="F43" s="23"/>
      <c r="G43" s="28"/>
      <c r="H43" s="23"/>
      <c r="I43" s="23"/>
      <c r="J43" s="28"/>
    </row>
    <row r="44" spans="1:10">
      <c r="A44" s="28"/>
      <c r="B44" s="23"/>
      <c r="C44" s="23"/>
      <c r="D44" s="23"/>
      <c r="E44" s="23"/>
      <c r="F44" s="23"/>
      <c r="G44" s="28"/>
      <c r="H44" s="23"/>
      <c r="I44" s="23"/>
      <c r="J44" s="28"/>
    </row>
    <row r="45" spans="1:10">
      <c r="A45" s="28"/>
      <c r="B45" s="23"/>
      <c r="C45" s="23"/>
      <c r="D45" s="23"/>
      <c r="E45" s="23"/>
      <c r="F45" s="23"/>
      <c r="G45" s="28"/>
      <c r="H45" s="23"/>
      <c r="I45" s="23"/>
      <c r="J45" s="28"/>
    </row>
    <row r="46" spans="1:10">
      <c r="A46" s="28"/>
      <c r="B46" s="23"/>
      <c r="C46" s="23"/>
      <c r="D46" s="23"/>
      <c r="E46" s="23"/>
      <c r="F46" s="23"/>
      <c r="G46" s="28"/>
      <c r="H46" s="23"/>
      <c r="I46" s="23"/>
      <c r="J46" s="28"/>
    </row>
    <row r="47" spans="1:10">
      <c r="A47" s="28"/>
      <c r="B47" s="23"/>
      <c r="C47" s="23"/>
      <c r="D47" s="23"/>
      <c r="E47" s="23"/>
      <c r="F47" s="23"/>
      <c r="G47" s="28"/>
      <c r="H47" s="23"/>
      <c r="I47" s="23"/>
      <c r="J47" s="28"/>
    </row>
    <row r="48" spans="1:10">
      <c r="A48" s="28"/>
      <c r="B48" s="23"/>
      <c r="C48" s="23"/>
      <c r="D48" s="23"/>
      <c r="E48" s="23"/>
      <c r="F48" s="23"/>
      <c r="G48" s="28"/>
      <c r="H48" s="23"/>
      <c r="I48" s="23"/>
      <c r="J48" s="28"/>
    </row>
    <row r="49" spans="1:10">
      <c r="A49" s="28"/>
      <c r="B49" s="23"/>
      <c r="C49" s="23"/>
      <c r="D49" s="23"/>
      <c r="E49" s="23"/>
      <c r="F49" s="23"/>
      <c r="G49" s="28"/>
      <c r="H49" s="23"/>
      <c r="I49" s="23"/>
      <c r="J49" s="28"/>
    </row>
    <row r="50" spans="1:10">
      <c r="A50" s="28"/>
      <c r="B50" s="23"/>
      <c r="C50" s="23"/>
      <c r="D50" s="23"/>
      <c r="E50" s="23"/>
      <c r="F50" s="23"/>
      <c r="G50" s="28"/>
      <c r="H50" s="23"/>
      <c r="I50" s="23"/>
      <c r="J50" s="28"/>
    </row>
    <row r="51" spans="1:10">
      <c r="A51" s="28"/>
      <c r="B51" s="23"/>
      <c r="C51" s="23"/>
      <c r="D51" s="23"/>
      <c r="E51" s="23"/>
      <c r="F51" s="23"/>
      <c r="G51" s="28"/>
      <c r="H51" s="23"/>
      <c r="I51" s="23"/>
      <c r="J51" s="28"/>
    </row>
    <row r="52" spans="1:10">
      <c r="A52" s="28"/>
      <c r="B52" s="23"/>
      <c r="C52" s="23"/>
      <c r="D52" s="23"/>
      <c r="E52" s="23"/>
      <c r="F52" s="23"/>
      <c r="G52" s="28"/>
      <c r="H52" s="23"/>
      <c r="I52" s="23"/>
      <c r="J52" s="28"/>
    </row>
    <row r="53" spans="1:10">
      <c r="A53" s="28"/>
      <c r="B53" s="23"/>
      <c r="C53" s="23"/>
      <c r="D53" s="23"/>
      <c r="E53" s="23"/>
      <c r="F53" s="23"/>
      <c r="G53" s="28"/>
      <c r="H53" s="23"/>
      <c r="I53" s="23"/>
      <c r="J53" s="28"/>
    </row>
    <row r="54" spans="1:10">
      <c r="A54" s="28"/>
      <c r="B54" s="23"/>
      <c r="C54" s="23"/>
      <c r="D54" s="23"/>
      <c r="E54" s="23"/>
      <c r="F54" s="23"/>
      <c r="G54" s="28"/>
      <c r="H54" s="23"/>
      <c r="I54" s="23"/>
      <c r="J54" s="28"/>
    </row>
    <row r="55" spans="1:10">
      <c r="A55" s="28"/>
      <c r="B55" s="23"/>
      <c r="C55" s="23"/>
      <c r="D55" s="23"/>
      <c r="E55" s="23"/>
      <c r="F55" s="23"/>
      <c r="G55" s="28"/>
      <c r="H55" s="23"/>
      <c r="I55" s="23"/>
      <c r="J55" s="28"/>
    </row>
    <row r="56" spans="1:10">
      <c r="A56" s="28"/>
      <c r="B56" s="23"/>
      <c r="C56" s="23"/>
      <c r="D56" s="23"/>
      <c r="E56" s="23"/>
      <c r="F56" s="23"/>
      <c r="G56" s="28"/>
      <c r="H56" s="23"/>
      <c r="I56" s="23"/>
      <c r="J56" s="28"/>
    </row>
    <row r="57" spans="1:10">
      <c r="A57" s="28"/>
      <c r="B57" s="23"/>
      <c r="C57" s="23"/>
      <c r="D57" s="23"/>
      <c r="E57" s="23"/>
      <c r="F57" s="23"/>
      <c r="G57" s="28"/>
      <c r="H57" s="23"/>
      <c r="I57" s="23"/>
      <c r="J57" s="28"/>
    </row>
    <row r="58" spans="1:10">
      <c r="A58" s="28"/>
      <c r="B58" s="23"/>
      <c r="C58" s="23"/>
      <c r="D58" s="23"/>
      <c r="E58" s="23"/>
      <c r="F58" s="23"/>
      <c r="G58" s="28"/>
      <c r="H58" s="23"/>
      <c r="I58" s="23"/>
      <c r="J58" s="28"/>
    </row>
    <row r="59" spans="1:10">
      <c r="A59" s="28"/>
      <c r="B59" s="23"/>
      <c r="C59" s="23"/>
      <c r="D59" s="23"/>
      <c r="E59" s="23"/>
      <c r="F59" s="23"/>
      <c r="G59" s="28"/>
      <c r="H59" s="23"/>
      <c r="I59" s="23"/>
      <c r="J59" s="28"/>
    </row>
    <row r="60" spans="1:10">
      <c r="A60" s="28"/>
      <c r="B60" s="23"/>
      <c r="C60" s="23"/>
      <c r="D60" s="23"/>
      <c r="E60" s="23"/>
      <c r="F60" s="23"/>
      <c r="G60" s="28"/>
      <c r="H60" s="23"/>
      <c r="I60" s="23"/>
      <c r="J60" s="28"/>
    </row>
    <row r="61" spans="1:10">
      <c r="A61" s="28"/>
      <c r="B61" s="23"/>
      <c r="C61" s="23"/>
      <c r="D61" s="23"/>
      <c r="E61" s="23"/>
      <c r="F61" s="23"/>
      <c r="G61" s="28"/>
      <c r="H61" s="23"/>
      <c r="I61" s="23"/>
      <c r="J61" s="28"/>
    </row>
    <row r="62" spans="1:10">
      <c r="A62" s="28"/>
      <c r="B62" s="23"/>
      <c r="C62" s="23"/>
      <c r="D62" s="23"/>
      <c r="E62" s="23"/>
      <c r="F62" s="23"/>
      <c r="G62" s="28"/>
      <c r="H62" s="23"/>
      <c r="I62" s="23"/>
      <c r="J62" s="28"/>
    </row>
    <row r="63" spans="1:10">
      <c r="A63" s="28"/>
      <c r="B63" s="23"/>
      <c r="C63" s="23"/>
      <c r="D63" s="23"/>
      <c r="E63" s="23"/>
      <c r="F63" s="23"/>
      <c r="G63" s="28"/>
      <c r="H63" s="23"/>
      <c r="I63" s="23"/>
      <c r="J63" s="28"/>
    </row>
    <row r="64" spans="1:10">
      <c r="A64" s="28"/>
      <c r="B64" s="23"/>
      <c r="C64" s="23"/>
      <c r="D64" s="23"/>
      <c r="E64" s="23"/>
      <c r="F64" s="23"/>
      <c r="G64" s="28"/>
      <c r="H64" s="23"/>
      <c r="I64" s="23"/>
      <c r="J64" s="28"/>
    </row>
    <row r="65" spans="1:10">
      <c r="A65" s="28"/>
      <c r="B65" s="23"/>
      <c r="C65" s="23"/>
      <c r="D65" s="23"/>
      <c r="E65" s="23"/>
      <c r="F65" s="23"/>
      <c r="G65" s="28"/>
      <c r="H65" s="23"/>
      <c r="I65" s="23"/>
      <c r="J65" s="28"/>
    </row>
    <row r="66" spans="1:10">
      <c r="A66" s="28"/>
      <c r="B66" s="23"/>
      <c r="C66" s="23"/>
      <c r="D66" s="23"/>
      <c r="E66" s="23"/>
      <c r="F66" s="23"/>
      <c r="G66" s="28"/>
      <c r="H66" s="23"/>
      <c r="I66" s="23"/>
      <c r="J66" s="28"/>
    </row>
    <row r="67" spans="1:10">
      <c r="A67" s="28"/>
      <c r="B67" s="23"/>
      <c r="C67" s="23"/>
      <c r="D67" s="23"/>
      <c r="E67" s="23"/>
      <c r="F67" s="23"/>
      <c r="G67" s="28"/>
      <c r="H67" s="23"/>
      <c r="I67" s="23"/>
      <c r="J67" s="28"/>
    </row>
    <row r="68" spans="1:10">
      <c r="A68" s="28"/>
      <c r="B68" s="23"/>
      <c r="C68" s="23"/>
      <c r="D68" s="23"/>
      <c r="E68" s="23"/>
      <c r="F68" s="23"/>
      <c r="G68" s="28"/>
      <c r="H68" s="23"/>
      <c r="I68" s="23"/>
      <c r="J68" s="28"/>
    </row>
    <row r="69" spans="1:10">
      <c r="A69" s="28"/>
      <c r="B69" s="23"/>
      <c r="C69" s="23"/>
      <c r="D69" s="23"/>
      <c r="E69" s="23"/>
      <c r="F69" s="23"/>
      <c r="G69" s="28"/>
      <c r="H69" s="23"/>
      <c r="I69" s="23"/>
      <c r="J69" s="28"/>
    </row>
    <row r="70" spans="1:10">
      <c r="A70" s="28"/>
      <c r="B70" s="23"/>
      <c r="C70" s="23"/>
      <c r="D70" s="23"/>
      <c r="E70" s="23"/>
      <c r="F70" s="23"/>
      <c r="G70" s="28"/>
      <c r="H70" s="23"/>
      <c r="I70" s="23"/>
      <c r="J70" s="28"/>
    </row>
    <row r="71" spans="1:10">
      <c r="A71" s="28"/>
      <c r="B71" s="23"/>
      <c r="C71" s="23"/>
      <c r="D71" s="23"/>
      <c r="E71" s="23"/>
      <c r="F71" s="23"/>
      <c r="G71" s="28"/>
      <c r="H71" s="23"/>
      <c r="I71" s="23"/>
      <c r="J71" s="28"/>
    </row>
    <row r="72" spans="1:10">
      <c r="A72" s="28"/>
      <c r="B72" s="23"/>
      <c r="C72" s="23"/>
      <c r="D72" s="23"/>
      <c r="E72" s="23"/>
      <c r="F72" s="23"/>
      <c r="G72" s="28"/>
      <c r="H72" s="23"/>
      <c r="I72" s="23"/>
      <c r="J72" s="28"/>
    </row>
    <row r="73" spans="1:10">
      <c r="A73" s="28"/>
      <c r="B73" s="23"/>
      <c r="C73" s="23"/>
      <c r="D73" s="23"/>
      <c r="E73" s="23"/>
      <c r="F73" s="23"/>
      <c r="G73" s="28"/>
      <c r="H73" s="23"/>
      <c r="I73" s="23"/>
      <c r="J73" s="28"/>
    </row>
    <row r="74" spans="1:10">
      <c r="A74" s="28"/>
      <c r="B74" s="23"/>
      <c r="C74" s="23"/>
      <c r="D74" s="23"/>
      <c r="E74" s="23"/>
      <c r="F74" s="23"/>
      <c r="G74" s="28"/>
      <c r="H74" s="23"/>
      <c r="I74" s="23"/>
      <c r="J74" s="28"/>
    </row>
    <row r="75" spans="1:10">
      <c r="A75" s="28"/>
      <c r="B75" s="23"/>
      <c r="C75" s="23"/>
      <c r="D75" s="23"/>
      <c r="E75" s="23"/>
      <c r="F75" s="23"/>
      <c r="G75" s="28"/>
      <c r="H75" s="23"/>
      <c r="I75" s="23"/>
      <c r="J75" s="28"/>
    </row>
    <row r="76" spans="1:10">
      <c r="A76" s="28"/>
      <c r="B76" s="23"/>
      <c r="C76" s="23"/>
      <c r="D76" s="23"/>
      <c r="E76" s="23"/>
      <c r="F76" s="23"/>
      <c r="G76" s="28"/>
      <c r="H76" s="23"/>
      <c r="I76" s="23"/>
      <c r="J76" s="28"/>
    </row>
    <row r="77" spans="1:10">
      <c r="A77" s="28"/>
      <c r="B77" s="23"/>
      <c r="C77" s="23"/>
      <c r="D77" s="23"/>
      <c r="E77" s="23"/>
      <c r="F77" s="23"/>
      <c r="G77" s="28"/>
      <c r="H77" s="23"/>
      <c r="I77" s="23"/>
      <c r="J77" s="28"/>
    </row>
    <row r="78" spans="1:10">
      <c r="A78" s="28"/>
      <c r="B78" s="23"/>
      <c r="C78" s="23"/>
      <c r="D78" s="23"/>
      <c r="E78" s="23"/>
      <c r="F78" s="23"/>
      <c r="G78" s="28"/>
      <c r="H78" s="23"/>
      <c r="I78" s="23"/>
      <c r="J78" s="28"/>
    </row>
    <row r="79" spans="1:10">
      <c r="A79" s="28"/>
      <c r="B79" s="23"/>
      <c r="C79" s="23"/>
      <c r="D79" s="23"/>
      <c r="E79" s="23"/>
      <c r="F79" s="23"/>
      <c r="G79" s="28"/>
      <c r="H79" s="23"/>
      <c r="I79" s="23"/>
      <c r="J79" s="28"/>
    </row>
    <row r="80" spans="1:10">
      <c r="A80" s="28"/>
      <c r="B80" s="23"/>
      <c r="C80" s="23"/>
      <c r="D80" s="23"/>
      <c r="E80" s="23"/>
      <c r="F80" s="23"/>
      <c r="G80" s="28"/>
      <c r="H80" s="23"/>
      <c r="I80" s="23"/>
      <c r="J80" s="28"/>
    </row>
    <row r="81" spans="1:10">
      <c r="A81" s="28"/>
      <c r="B81" s="23"/>
      <c r="C81" s="23"/>
      <c r="D81" s="23"/>
      <c r="E81" s="23"/>
      <c r="F81" s="23"/>
      <c r="G81" s="28"/>
      <c r="H81" s="23"/>
      <c r="I81" s="23"/>
      <c r="J81" s="28"/>
    </row>
    <row r="82" spans="1:10">
      <c r="A82" s="28"/>
      <c r="B82" s="23"/>
      <c r="C82" s="23"/>
      <c r="D82" s="23"/>
      <c r="E82" s="23"/>
      <c r="F82" s="23"/>
      <c r="G82" s="28"/>
      <c r="H82" s="23"/>
      <c r="I82" s="23"/>
      <c r="J82" s="28"/>
    </row>
    <row r="83" spans="1:10">
      <c r="A83" s="28"/>
      <c r="B83" s="23"/>
      <c r="C83" s="23"/>
      <c r="D83" s="23"/>
      <c r="E83" s="23"/>
      <c r="F83" s="23"/>
      <c r="G83" s="28"/>
      <c r="H83" s="23"/>
      <c r="I83" s="23"/>
      <c r="J83" s="28"/>
    </row>
    <row r="84" spans="1:10">
      <c r="A84" s="28"/>
      <c r="B84" s="23"/>
      <c r="C84" s="23"/>
      <c r="D84" s="23"/>
      <c r="E84" s="23"/>
      <c r="F84" s="23"/>
      <c r="G84" s="28"/>
      <c r="H84" s="23"/>
      <c r="I84" s="23"/>
      <c r="J84" s="28"/>
    </row>
    <row r="85" spans="1:10">
      <c r="A85" s="28"/>
      <c r="B85" s="23"/>
      <c r="C85" s="23"/>
      <c r="D85" s="23"/>
      <c r="E85" s="23"/>
      <c r="F85" s="23"/>
      <c r="G85" s="28"/>
      <c r="H85" s="23"/>
      <c r="I85" s="23"/>
      <c r="J85" s="28"/>
    </row>
    <row r="86" spans="1:10">
      <c r="A86" s="28"/>
      <c r="B86" s="23"/>
      <c r="C86" s="23"/>
      <c r="D86" s="23"/>
      <c r="E86" s="23"/>
      <c r="F86" s="23"/>
      <c r="G86" s="28"/>
      <c r="H86" s="23"/>
      <c r="I86" s="23"/>
      <c r="J86" s="28"/>
    </row>
    <row r="87" spans="1:10">
      <c r="A87" s="28"/>
      <c r="B87" s="23"/>
      <c r="C87" s="23"/>
      <c r="D87" s="23"/>
      <c r="E87" s="23"/>
      <c r="F87" s="23"/>
      <c r="G87" s="28"/>
      <c r="H87" s="23"/>
      <c r="I87" s="23"/>
      <c r="J87" s="28"/>
    </row>
    <row r="88" spans="1:10">
      <c r="A88" s="28"/>
      <c r="B88" s="23"/>
      <c r="C88" s="23"/>
      <c r="D88" s="23"/>
      <c r="E88" s="23"/>
      <c r="F88" s="23"/>
      <c r="G88" s="28"/>
      <c r="H88" s="23"/>
      <c r="I88" s="23"/>
      <c r="J88" s="28"/>
    </row>
    <row r="89" spans="1:10">
      <c r="A89" s="28"/>
      <c r="B89" s="23"/>
      <c r="C89" s="23"/>
      <c r="D89" s="23"/>
      <c r="E89" s="23"/>
      <c r="F89" s="23"/>
      <c r="G89" s="28"/>
      <c r="H89" s="23"/>
      <c r="I89" s="23"/>
      <c r="J89" s="28"/>
    </row>
    <row r="90" spans="1:10">
      <c r="A90" s="28"/>
      <c r="B90" s="23"/>
      <c r="C90" s="23"/>
      <c r="D90" s="23"/>
      <c r="E90" s="23"/>
      <c r="F90" s="23"/>
      <c r="G90" s="28"/>
      <c r="H90" s="23"/>
      <c r="I90" s="23"/>
      <c r="J90" s="28"/>
    </row>
    <row r="91" spans="1:10">
      <c r="A91" s="28"/>
      <c r="B91" s="23"/>
      <c r="C91" s="23"/>
      <c r="D91" s="23"/>
      <c r="E91" s="23"/>
      <c r="F91" s="23"/>
      <c r="G91" s="28"/>
      <c r="H91" s="23"/>
      <c r="I91" s="23"/>
      <c r="J91" s="28"/>
    </row>
    <row r="92" spans="1:10">
      <c r="A92" s="28"/>
      <c r="B92" s="23"/>
      <c r="C92" s="23"/>
      <c r="D92" s="23"/>
      <c r="E92" s="23"/>
      <c r="F92" s="23"/>
      <c r="G92" s="28"/>
      <c r="H92" s="23"/>
      <c r="I92" s="23"/>
      <c r="J92" s="28"/>
    </row>
    <row r="93" spans="1:10">
      <c r="A93" s="28"/>
      <c r="B93" s="23"/>
      <c r="C93" s="23"/>
      <c r="D93" s="23"/>
      <c r="E93" s="23"/>
      <c r="F93" s="23"/>
      <c r="G93" s="28"/>
      <c r="H93" s="23"/>
      <c r="I93" s="23"/>
      <c r="J93" s="28"/>
    </row>
    <row r="94" spans="1:10">
      <c r="A94" s="28"/>
      <c r="B94" s="23"/>
      <c r="C94" s="23"/>
      <c r="D94" s="23"/>
      <c r="E94" s="23"/>
      <c r="F94" s="23"/>
      <c r="G94" s="28"/>
      <c r="H94" s="23"/>
      <c r="I94" s="23"/>
      <c r="J94" s="28"/>
    </row>
    <row r="95" spans="1:10">
      <c r="A95" s="28"/>
      <c r="B95" s="23"/>
      <c r="C95" s="23"/>
      <c r="D95" s="23"/>
      <c r="E95" s="23"/>
      <c r="F95" s="23"/>
      <c r="G95" s="28"/>
      <c r="H95" s="23"/>
      <c r="I95" s="23"/>
      <c r="J95" s="28"/>
    </row>
    <row r="96" spans="1:10">
      <c r="A96" s="28"/>
      <c r="B96" s="23"/>
      <c r="C96" s="23"/>
      <c r="D96" s="23"/>
      <c r="E96" s="23"/>
      <c r="F96" s="23"/>
      <c r="G96" s="28"/>
      <c r="H96" s="23"/>
      <c r="I96" s="23"/>
      <c r="J96" s="28"/>
    </row>
    <row r="97" spans="1:10">
      <c r="A97" s="28"/>
      <c r="B97" s="23"/>
      <c r="C97" s="23"/>
      <c r="D97" s="23"/>
      <c r="E97" s="23"/>
      <c r="F97" s="23"/>
      <c r="G97" s="28"/>
      <c r="H97" s="23"/>
      <c r="I97" s="23"/>
      <c r="J97" s="28"/>
    </row>
    <row r="98" spans="1:10">
      <c r="A98" s="28"/>
      <c r="B98" s="23"/>
      <c r="C98" s="23"/>
      <c r="D98" s="23"/>
      <c r="E98" s="23"/>
      <c r="F98" s="23"/>
      <c r="G98" s="28"/>
      <c r="H98" s="23"/>
      <c r="I98" s="23"/>
      <c r="J98" s="28"/>
    </row>
    <row r="99" spans="1:10">
      <c r="A99" s="28"/>
      <c r="B99" s="23"/>
      <c r="C99" s="23"/>
      <c r="D99" s="23"/>
      <c r="E99" s="23"/>
      <c r="F99" s="23"/>
      <c r="G99" s="28"/>
      <c r="H99" s="23"/>
      <c r="I99" s="23"/>
      <c r="J99" s="28"/>
    </row>
    <row r="100" spans="1:10">
      <c r="A100" s="28"/>
      <c r="B100" s="23"/>
      <c r="C100" s="23"/>
      <c r="D100" s="23"/>
      <c r="E100" s="23"/>
      <c r="F100" s="23"/>
      <c r="G100" s="28"/>
      <c r="H100" s="23"/>
      <c r="I100" s="23"/>
      <c r="J100" s="28"/>
    </row>
    <row r="101" spans="1:10">
      <c r="A101" s="28"/>
      <c r="B101" s="23"/>
      <c r="C101" s="23"/>
      <c r="D101" s="23"/>
      <c r="E101" s="23"/>
      <c r="F101" s="23"/>
      <c r="G101" s="28"/>
      <c r="H101" s="23"/>
      <c r="I101" s="23"/>
      <c r="J101" s="28"/>
    </row>
    <row r="102" spans="1:10">
      <c r="A102" s="28"/>
      <c r="B102" s="23"/>
      <c r="C102" s="23"/>
      <c r="D102" s="23"/>
      <c r="E102" s="23"/>
      <c r="F102" s="23"/>
      <c r="G102" s="28"/>
      <c r="H102" s="23"/>
      <c r="I102" s="23"/>
      <c r="J102" s="28"/>
    </row>
    <row r="103" spans="1:10">
      <c r="A103" s="28"/>
      <c r="B103" s="23"/>
      <c r="C103" s="23"/>
      <c r="D103" s="23"/>
      <c r="E103" s="23"/>
      <c r="F103" s="23"/>
      <c r="G103" s="28"/>
      <c r="H103" s="23"/>
      <c r="I103" s="23"/>
      <c r="J103" s="28"/>
    </row>
    <row r="104" spans="1:10">
      <c r="A104" s="28"/>
      <c r="B104" s="23"/>
      <c r="C104" s="23"/>
      <c r="D104" s="23"/>
      <c r="E104" s="23"/>
      <c r="F104" s="23"/>
      <c r="G104" s="28"/>
      <c r="H104" s="23"/>
      <c r="I104" s="23"/>
      <c r="J104" s="28"/>
    </row>
    <row r="105" spans="1:10">
      <c r="A105" s="28"/>
      <c r="B105" s="23"/>
      <c r="C105" s="23"/>
      <c r="D105" s="23"/>
      <c r="E105" s="23"/>
      <c r="F105" s="23"/>
      <c r="G105" s="28"/>
      <c r="H105" s="23"/>
      <c r="I105" s="23"/>
      <c r="J105" s="28"/>
    </row>
    <row r="106" spans="1:10">
      <c r="A106" s="28"/>
      <c r="B106" s="23"/>
      <c r="C106" s="23"/>
      <c r="D106" s="23"/>
      <c r="E106" s="23"/>
      <c r="F106" s="23"/>
      <c r="G106" s="28"/>
      <c r="H106" s="23"/>
      <c r="I106" s="23"/>
      <c r="J106" s="28"/>
    </row>
    <row r="107" spans="1:10">
      <c r="A107" s="28"/>
      <c r="B107" s="23"/>
      <c r="C107" s="23"/>
      <c r="D107" s="23"/>
      <c r="E107" s="23"/>
      <c r="F107" s="23"/>
      <c r="G107" s="28"/>
      <c r="H107" s="23"/>
      <c r="I107" s="23"/>
      <c r="J107" s="28"/>
    </row>
    <row r="108" spans="1:10">
      <c r="A108" s="28"/>
      <c r="B108" s="23"/>
      <c r="C108" s="23"/>
      <c r="D108" s="23"/>
      <c r="E108" s="23"/>
      <c r="F108" s="23"/>
      <c r="G108" s="28"/>
      <c r="H108" s="23"/>
      <c r="I108" s="23"/>
      <c r="J108" s="28"/>
    </row>
    <row r="109" spans="1:10">
      <c r="A109" s="28"/>
      <c r="B109" s="23"/>
      <c r="C109" s="23"/>
      <c r="D109" s="23"/>
      <c r="E109" s="23"/>
      <c r="F109" s="23"/>
      <c r="G109" s="28"/>
      <c r="H109" s="23"/>
      <c r="I109" s="23"/>
      <c r="J109" s="28"/>
    </row>
    <row r="110" spans="1:10">
      <c r="A110" s="28"/>
      <c r="B110" s="23"/>
      <c r="C110" s="23"/>
      <c r="D110" s="23"/>
      <c r="E110" s="23"/>
      <c r="F110" s="23"/>
      <c r="G110" s="28"/>
      <c r="H110" s="23"/>
      <c r="I110" s="23"/>
      <c r="J110" s="28"/>
    </row>
    <row r="111" spans="1:10">
      <c r="A111" s="28"/>
      <c r="B111" s="23"/>
      <c r="C111" s="23"/>
      <c r="D111" s="23"/>
      <c r="E111" s="23"/>
      <c r="F111" s="23"/>
      <c r="G111" s="28"/>
      <c r="H111" s="23"/>
      <c r="I111" s="23"/>
      <c r="J111" s="28"/>
    </row>
    <row r="112" spans="1:10">
      <c r="A112" s="28"/>
      <c r="B112" s="23"/>
      <c r="C112" s="23"/>
      <c r="D112" s="23"/>
      <c r="E112" s="23"/>
      <c r="F112" s="23"/>
      <c r="G112" s="28"/>
      <c r="H112" s="23"/>
      <c r="I112" s="23"/>
      <c r="J112" s="28"/>
    </row>
    <row r="113" spans="1:10">
      <c r="A113" s="28"/>
      <c r="B113" s="23"/>
      <c r="C113" s="23"/>
      <c r="D113" s="23"/>
      <c r="E113" s="23"/>
      <c r="F113" s="23"/>
      <c r="G113" s="28"/>
      <c r="H113" s="23"/>
      <c r="I113" s="23"/>
      <c r="J113" s="28"/>
    </row>
    <row r="114" spans="1:10">
      <c r="A114" s="28"/>
      <c r="B114" s="23"/>
      <c r="C114" s="23"/>
      <c r="D114" s="23"/>
      <c r="E114" s="23"/>
      <c r="F114" s="23"/>
      <c r="G114" s="28"/>
      <c r="H114" s="23"/>
      <c r="I114" s="23"/>
      <c r="J114" s="28"/>
    </row>
    <row r="115" spans="1:10">
      <c r="A115" s="28"/>
      <c r="B115" s="23"/>
      <c r="C115" s="23"/>
      <c r="D115" s="23"/>
      <c r="E115" s="23"/>
      <c r="F115" s="23"/>
      <c r="G115" s="28"/>
      <c r="H115" s="23"/>
      <c r="I115" s="23"/>
      <c r="J115" s="28"/>
    </row>
    <row r="116" spans="1:10">
      <c r="A116" s="28"/>
      <c r="B116" s="23"/>
      <c r="C116" s="23"/>
      <c r="D116" s="23"/>
      <c r="E116" s="23"/>
      <c r="F116" s="23"/>
      <c r="G116" s="28"/>
      <c r="H116" s="23"/>
      <c r="I116" s="23"/>
      <c r="J116" s="28"/>
    </row>
    <row r="117" spans="1:10">
      <c r="A117" s="28"/>
      <c r="B117" s="23"/>
      <c r="C117" s="23"/>
      <c r="D117" s="23"/>
      <c r="E117" s="23"/>
      <c r="F117" s="23"/>
      <c r="G117" s="28"/>
      <c r="H117" s="23"/>
      <c r="I117" s="23"/>
      <c r="J117" s="28"/>
    </row>
    <row r="118" spans="1:10">
      <c r="A118" s="28"/>
      <c r="B118" s="23"/>
      <c r="C118" s="23"/>
      <c r="D118" s="23"/>
      <c r="E118" s="23"/>
      <c r="F118" s="23"/>
      <c r="G118" s="28"/>
      <c r="H118" s="23"/>
      <c r="I118" s="23"/>
      <c r="J118" s="28"/>
    </row>
    <row r="119" spans="1:10">
      <c r="A119" s="28"/>
      <c r="B119" s="23"/>
      <c r="C119" s="23"/>
      <c r="D119" s="23"/>
      <c r="E119" s="23"/>
      <c r="F119" s="23"/>
      <c r="G119" s="28"/>
      <c r="H119" s="23"/>
      <c r="I119" s="23"/>
      <c r="J119" s="28"/>
    </row>
    <row r="120" spans="1:10">
      <c r="A120" s="28"/>
      <c r="B120" s="23"/>
      <c r="C120" s="23"/>
      <c r="D120" s="23"/>
      <c r="E120" s="23"/>
      <c r="F120" s="23"/>
      <c r="G120" s="28"/>
      <c r="H120" s="23"/>
      <c r="I120" s="23"/>
      <c r="J120" s="28"/>
    </row>
    <row r="121" spans="1:10">
      <c r="A121" s="28"/>
      <c r="B121" s="23"/>
      <c r="C121" s="23"/>
      <c r="D121" s="23"/>
      <c r="E121" s="23"/>
      <c r="F121" s="23"/>
      <c r="G121" s="28"/>
      <c r="H121" s="23"/>
      <c r="I121" s="23"/>
      <c r="J121" s="28"/>
    </row>
    <row r="122" spans="1:10">
      <c r="A122" s="28"/>
      <c r="B122" s="23"/>
      <c r="C122" s="23"/>
      <c r="D122" s="23"/>
      <c r="E122" s="23"/>
      <c r="F122" s="23"/>
      <c r="G122" s="28"/>
      <c r="H122" s="23"/>
      <c r="I122" s="23"/>
      <c r="J122" s="28"/>
    </row>
    <row r="123" spans="1:10">
      <c r="A123" s="28"/>
      <c r="B123" s="23"/>
      <c r="C123" s="23"/>
      <c r="D123" s="23"/>
      <c r="E123" s="23"/>
      <c r="F123" s="23"/>
      <c r="G123" s="28"/>
      <c r="H123" s="23"/>
      <c r="I123" s="23"/>
      <c r="J123" s="28"/>
    </row>
    <row r="124" spans="1:10">
      <c r="A124" s="28"/>
      <c r="B124" s="23"/>
      <c r="C124" s="23"/>
      <c r="D124" s="23"/>
      <c r="E124" s="23"/>
      <c r="F124" s="23"/>
      <c r="G124" s="28"/>
      <c r="H124" s="23"/>
      <c r="I124" s="23"/>
      <c r="J124" s="28"/>
    </row>
    <row r="125" spans="1:10">
      <c r="A125" s="28"/>
      <c r="B125" s="23"/>
      <c r="C125" s="23"/>
      <c r="D125" s="23"/>
      <c r="E125" s="23"/>
      <c r="F125" s="23"/>
      <c r="G125" s="28"/>
      <c r="H125" s="23"/>
      <c r="I125" s="23"/>
      <c r="J125" s="28"/>
    </row>
    <row r="126" spans="1:10">
      <c r="A126" s="28"/>
      <c r="B126" s="23"/>
      <c r="C126" s="23"/>
      <c r="D126" s="23"/>
      <c r="E126" s="23"/>
      <c r="F126" s="23"/>
      <c r="G126" s="28"/>
      <c r="H126" s="23"/>
      <c r="I126" s="23"/>
      <c r="J126" s="28"/>
    </row>
    <row r="127" spans="1:10">
      <c r="A127" s="28"/>
      <c r="B127" s="23"/>
      <c r="C127" s="23"/>
      <c r="D127" s="23"/>
      <c r="E127" s="23"/>
      <c r="F127" s="23"/>
      <c r="G127" s="28"/>
      <c r="H127" s="23"/>
      <c r="I127" s="23"/>
      <c r="J127" s="28"/>
    </row>
    <row r="128" spans="1:10">
      <c r="A128" s="28"/>
      <c r="B128" s="23"/>
      <c r="C128" s="23"/>
      <c r="D128" s="23"/>
      <c r="E128" s="23"/>
      <c r="F128" s="23"/>
      <c r="G128" s="28"/>
      <c r="H128" s="23"/>
      <c r="I128" s="23"/>
      <c r="J128" s="28"/>
    </row>
    <row r="129" spans="1:10">
      <c r="A129" s="28"/>
      <c r="B129" s="23"/>
      <c r="C129" s="23"/>
      <c r="D129" s="23"/>
      <c r="E129" s="23"/>
      <c r="F129" s="23"/>
      <c r="G129" s="28"/>
      <c r="H129" s="23"/>
      <c r="I129" s="23"/>
      <c r="J129" s="28"/>
    </row>
    <row r="130" spans="1:10">
      <c r="A130" s="28"/>
      <c r="B130" s="23"/>
      <c r="C130" s="23"/>
      <c r="D130" s="23"/>
      <c r="E130" s="23"/>
      <c r="F130" s="23"/>
      <c r="G130" s="28"/>
      <c r="H130" s="23"/>
      <c r="I130" s="23"/>
      <c r="J130" s="28"/>
    </row>
    <row r="131" spans="1:10">
      <c r="A131" s="28"/>
      <c r="B131" s="23"/>
      <c r="C131" s="23"/>
      <c r="D131" s="23"/>
      <c r="E131" s="23"/>
      <c r="F131" s="23"/>
      <c r="G131" s="28"/>
      <c r="H131" s="23"/>
      <c r="I131" s="23"/>
      <c r="J131" s="28"/>
    </row>
    <row r="132" spans="1:10">
      <c r="A132" s="28"/>
      <c r="B132" s="23"/>
      <c r="C132" s="23"/>
      <c r="D132" s="23"/>
      <c r="E132" s="23"/>
      <c r="F132" s="23"/>
      <c r="G132" s="28"/>
      <c r="H132" s="23"/>
      <c r="I132" s="23"/>
      <c r="J132" s="28"/>
    </row>
    <row r="133" spans="1:10">
      <c r="A133" s="28"/>
      <c r="B133" s="23"/>
      <c r="C133" s="23"/>
      <c r="D133" s="23"/>
      <c r="E133" s="23"/>
      <c r="F133" s="23"/>
      <c r="G133" s="28"/>
      <c r="H133" s="23"/>
      <c r="I133" s="23"/>
      <c r="J133" s="28"/>
    </row>
    <row r="134" spans="1:10">
      <c r="A134" s="28"/>
      <c r="B134" s="23"/>
      <c r="C134" s="23"/>
      <c r="D134" s="23"/>
      <c r="E134" s="23"/>
      <c r="F134" s="23"/>
      <c r="G134" s="28"/>
      <c r="H134" s="23"/>
      <c r="I134" s="23"/>
      <c r="J134" s="28"/>
    </row>
    <row r="135" spans="1:10">
      <c r="A135" s="28"/>
      <c r="B135" s="23"/>
      <c r="C135" s="23"/>
      <c r="D135" s="23"/>
      <c r="E135" s="23"/>
      <c r="F135" s="23"/>
      <c r="G135" s="28"/>
      <c r="H135" s="23"/>
      <c r="I135" s="23"/>
      <c r="J135" s="28"/>
    </row>
    <row r="136" spans="1:10">
      <c r="A136" s="28"/>
      <c r="B136" s="23"/>
      <c r="C136" s="23"/>
      <c r="D136" s="23"/>
      <c r="E136" s="23"/>
      <c r="F136" s="23"/>
      <c r="G136" s="28"/>
      <c r="H136" s="23"/>
      <c r="I136" s="23"/>
      <c r="J136" s="28"/>
    </row>
    <row r="137" spans="1:10">
      <c r="A137" s="28"/>
      <c r="B137" s="23"/>
      <c r="C137" s="23"/>
      <c r="D137" s="23"/>
      <c r="E137" s="23"/>
      <c r="F137" s="23"/>
      <c r="G137" s="28"/>
      <c r="H137" s="23"/>
      <c r="I137" s="23"/>
      <c r="J137" s="28"/>
    </row>
    <row r="138" spans="1:10">
      <c r="A138" s="28"/>
      <c r="B138" s="23"/>
      <c r="C138" s="23"/>
      <c r="D138" s="23"/>
      <c r="E138" s="23"/>
      <c r="F138" s="23"/>
      <c r="G138" s="28"/>
      <c r="H138" s="23"/>
      <c r="I138" s="23"/>
      <c r="J138" s="28"/>
    </row>
    <row r="139" spans="1:10">
      <c r="A139" s="28"/>
      <c r="B139" s="23"/>
      <c r="C139" s="23"/>
      <c r="D139" s="23"/>
      <c r="E139" s="23"/>
      <c r="F139" s="23"/>
      <c r="G139" s="28"/>
      <c r="H139" s="23"/>
      <c r="I139" s="23"/>
      <c r="J139" s="28"/>
    </row>
    <row r="140" spans="1:10">
      <c r="A140" s="28"/>
      <c r="B140" s="23"/>
      <c r="C140" s="23"/>
      <c r="D140" s="23"/>
      <c r="E140" s="23"/>
      <c r="F140" s="23"/>
      <c r="G140" s="28"/>
      <c r="H140" s="23"/>
      <c r="I140" s="23"/>
      <c r="J140" s="28"/>
    </row>
    <row r="141" spans="1:10">
      <c r="A141" s="28"/>
      <c r="B141" s="23"/>
      <c r="C141" s="23"/>
      <c r="D141" s="23"/>
      <c r="E141" s="23"/>
      <c r="F141" s="23"/>
      <c r="G141" s="28"/>
      <c r="H141" s="23"/>
      <c r="I141" s="23"/>
      <c r="J141" s="28"/>
    </row>
    <row r="142" spans="1:10">
      <c r="A142" s="28"/>
      <c r="B142" s="23"/>
      <c r="C142" s="23"/>
      <c r="D142" s="23"/>
      <c r="E142" s="23"/>
      <c r="F142" s="23"/>
      <c r="G142" s="28"/>
      <c r="H142" s="23"/>
      <c r="I142" s="23"/>
      <c r="J142" s="28"/>
    </row>
    <row r="143" spans="1:10">
      <c r="A143" s="28"/>
      <c r="B143" s="23"/>
      <c r="C143" s="23"/>
      <c r="D143" s="23"/>
      <c r="E143" s="23"/>
      <c r="F143" s="23"/>
      <c r="G143" s="28"/>
      <c r="H143" s="23"/>
      <c r="I143" s="23"/>
      <c r="J143" s="28"/>
    </row>
    <row r="144" spans="1:10">
      <c r="A144" s="28"/>
      <c r="B144" s="23"/>
      <c r="C144" s="23"/>
      <c r="D144" s="23"/>
      <c r="E144" s="23"/>
      <c r="F144" s="23"/>
      <c r="G144" s="28"/>
      <c r="H144" s="23"/>
      <c r="I144" s="23"/>
      <c r="J144" s="28"/>
    </row>
    <row r="145" spans="1:10">
      <c r="A145" s="28"/>
      <c r="B145" s="23"/>
      <c r="C145" s="23"/>
      <c r="D145" s="23"/>
      <c r="E145" s="23"/>
      <c r="F145" s="23"/>
      <c r="G145" s="28"/>
      <c r="H145" s="23"/>
      <c r="I145" s="23"/>
      <c r="J145" s="28"/>
    </row>
    <row r="146" spans="1:10">
      <c r="A146" s="28"/>
      <c r="B146" s="23"/>
      <c r="C146" s="23"/>
      <c r="D146" s="23"/>
      <c r="E146" s="23"/>
      <c r="F146" s="23"/>
      <c r="G146" s="28"/>
      <c r="H146" s="23"/>
      <c r="I146" s="23"/>
      <c r="J146" s="28"/>
    </row>
    <row r="147" spans="1:10">
      <c r="A147" s="28"/>
      <c r="B147" s="23"/>
      <c r="C147" s="23"/>
      <c r="D147" s="23"/>
      <c r="E147" s="23"/>
      <c r="F147" s="23"/>
      <c r="G147" s="28"/>
      <c r="H147" s="23"/>
      <c r="I147" s="23"/>
      <c r="J147" s="28"/>
    </row>
    <row r="148" spans="1:10">
      <c r="A148" s="28"/>
      <c r="B148" s="23"/>
      <c r="C148" s="23"/>
      <c r="D148" s="23"/>
      <c r="E148" s="23"/>
      <c r="F148" s="23"/>
      <c r="G148" s="28"/>
      <c r="H148" s="23"/>
      <c r="I148" s="23"/>
      <c r="J148" s="28"/>
    </row>
    <row r="149" spans="1:10">
      <c r="A149" s="28"/>
      <c r="B149" s="23"/>
      <c r="C149" s="23"/>
      <c r="D149" s="23"/>
      <c r="E149" s="23"/>
      <c r="F149" s="23"/>
      <c r="G149" s="28"/>
      <c r="H149" s="23"/>
      <c r="I149" s="23"/>
      <c r="J149" s="28"/>
    </row>
    <row r="150" spans="1:10">
      <c r="A150" s="28"/>
      <c r="B150" s="23"/>
      <c r="C150" s="23"/>
      <c r="D150" s="23"/>
      <c r="E150" s="23"/>
      <c r="F150" s="23"/>
      <c r="G150" s="28"/>
      <c r="H150" s="23"/>
      <c r="I150" s="23"/>
      <c r="J150" s="28"/>
    </row>
    <row r="151" spans="1:10">
      <c r="A151" s="28"/>
      <c r="B151" s="23"/>
      <c r="C151" s="23"/>
      <c r="D151" s="23"/>
      <c r="E151" s="23"/>
      <c r="F151" s="23"/>
      <c r="G151" s="28"/>
      <c r="H151" s="23"/>
      <c r="I151" s="23"/>
      <c r="J151" s="28"/>
    </row>
    <row r="152" spans="1:10">
      <c r="A152" s="28"/>
      <c r="B152" s="23"/>
      <c r="C152" s="23"/>
      <c r="D152" s="23"/>
      <c r="E152" s="23"/>
      <c r="F152" s="23"/>
      <c r="G152" s="28"/>
      <c r="H152" s="23"/>
      <c r="I152" s="23"/>
      <c r="J152" s="28"/>
    </row>
    <row r="153" spans="1:10">
      <c r="A153" s="28"/>
      <c r="B153" s="23"/>
      <c r="C153" s="23"/>
      <c r="D153" s="23"/>
      <c r="E153" s="23"/>
      <c r="F153" s="23"/>
      <c r="G153" s="28"/>
      <c r="H153" s="23"/>
      <c r="I153" s="23"/>
      <c r="J153" s="28"/>
    </row>
    <row r="154" spans="1:10">
      <c r="A154" s="28"/>
      <c r="B154" s="23"/>
      <c r="C154" s="23"/>
      <c r="D154" s="23"/>
      <c r="E154" s="23"/>
      <c r="F154" s="23"/>
      <c r="G154" s="28"/>
      <c r="H154" s="23"/>
      <c r="I154" s="23"/>
      <c r="J154" s="28"/>
    </row>
    <row r="155" spans="1:10">
      <c r="A155" s="28"/>
      <c r="B155" s="23"/>
      <c r="C155" s="23"/>
      <c r="D155" s="23"/>
      <c r="E155" s="23"/>
      <c r="F155" s="23"/>
      <c r="G155" s="28"/>
      <c r="H155" s="23"/>
      <c r="I155" s="23"/>
      <c r="J155" s="28"/>
    </row>
    <row r="156" spans="1:10">
      <c r="A156" s="28"/>
      <c r="B156" s="23"/>
      <c r="C156" s="23"/>
      <c r="D156" s="23"/>
      <c r="E156" s="23"/>
      <c r="F156" s="23"/>
      <c r="G156" s="28"/>
      <c r="H156" s="23"/>
      <c r="I156" s="23"/>
      <c r="J156" s="28"/>
    </row>
    <row r="157" spans="1:10">
      <c r="A157" s="28"/>
      <c r="B157" s="23"/>
      <c r="C157" s="23"/>
      <c r="D157" s="23"/>
      <c r="E157" s="23"/>
      <c r="F157" s="23"/>
      <c r="G157" s="28"/>
      <c r="H157" s="23"/>
      <c r="I157" s="23"/>
      <c r="J157" s="28"/>
    </row>
    <row r="158" spans="1:10">
      <c r="A158" s="28"/>
      <c r="B158" s="23"/>
      <c r="C158" s="23"/>
      <c r="D158" s="23"/>
      <c r="E158" s="23"/>
      <c r="F158" s="23"/>
      <c r="G158" s="28"/>
      <c r="H158" s="23"/>
      <c r="I158" s="23"/>
      <c r="J158" s="28"/>
    </row>
    <row r="159" spans="1:10">
      <c r="A159" s="28"/>
      <c r="B159" s="23"/>
      <c r="C159" s="23"/>
      <c r="D159" s="23"/>
      <c r="E159" s="23"/>
      <c r="F159" s="23"/>
      <c r="G159" s="28"/>
      <c r="H159" s="23"/>
      <c r="I159" s="23"/>
      <c r="J159" s="28"/>
    </row>
    <row r="160" spans="1:10">
      <c r="A160" s="28"/>
      <c r="B160" s="23"/>
      <c r="C160" s="23"/>
      <c r="D160" s="23"/>
      <c r="E160" s="23"/>
      <c r="F160" s="23"/>
      <c r="G160" s="28"/>
      <c r="H160" s="23"/>
      <c r="I160" s="23"/>
      <c r="J160" s="28"/>
    </row>
    <row r="161" spans="1:10">
      <c r="A161" s="28"/>
      <c r="B161" s="23"/>
      <c r="C161" s="23"/>
      <c r="D161" s="23"/>
      <c r="E161" s="23"/>
      <c r="F161" s="23"/>
      <c r="G161" s="28"/>
      <c r="H161" s="23"/>
      <c r="I161" s="23"/>
      <c r="J161" s="28"/>
    </row>
    <row r="162" spans="1:10">
      <c r="A162" s="28"/>
      <c r="B162" s="23"/>
      <c r="C162" s="23"/>
      <c r="D162" s="23"/>
      <c r="E162" s="23"/>
      <c r="F162" s="23"/>
      <c r="G162" s="28"/>
      <c r="H162" s="23"/>
      <c r="I162" s="23"/>
      <c r="J162" s="28"/>
    </row>
    <row r="163" spans="1:10">
      <c r="A163" s="28"/>
      <c r="B163" s="23"/>
      <c r="C163" s="23"/>
      <c r="D163" s="23"/>
      <c r="E163" s="23"/>
      <c r="F163" s="23"/>
      <c r="G163" s="28"/>
      <c r="H163" s="23"/>
      <c r="I163" s="23"/>
      <c r="J163" s="28"/>
    </row>
    <row r="164" spans="1:10">
      <c r="A164" s="28"/>
      <c r="B164" s="23"/>
      <c r="C164" s="23"/>
      <c r="D164" s="23"/>
      <c r="E164" s="23"/>
      <c r="F164" s="23"/>
      <c r="G164" s="28"/>
      <c r="H164" s="23"/>
      <c r="I164" s="23"/>
      <c r="J164" s="28"/>
    </row>
    <row r="165" spans="1:10">
      <c r="A165" s="28"/>
      <c r="B165" s="23"/>
      <c r="C165" s="23"/>
      <c r="D165" s="23"/>
      <c r="E165" s="23"/>
      <c r="F165" s="23"/>
      <c r="G165" s="28"/>
      <c r="H165" s="23"/>
      <c r="I165" s="23"/>
      <c r="J165" s="28"/>
    </row>
    <row r="166" spans="1:10">
      <c r="A166" s="28"/>
      <c r="B166" s="23"/>
      <c r="C166" s="23"/>
      <c r="D166" s="23"/>
      <c r="E166" s="23"/>
      <c r="F166" s="23"/>
      <c r="G166" s="28"/>
      <c r="H166" s="23"/>
      <c r="I166" s="23"/>
      <c r="J166" s="28"/>
    </row>
    <row r="167" spans="1:10">
      <c r="A167" s="28"/>
      <c r="B167" s="23"/>
      <c r="C167" s="23"/>
      <c r="D167" s="23"/>
      <c r="E167" s="23"/>
      <c r="F167" s="23"/>
      <c r="G167" s="28"/>
      <c r="H167" s="23"/>
      <c r="I167" s="23"/>
      <c r="J167" s="28"/>
    </row>
    <row r="168" spans="1:10">
      <c r="A168" s="28"/>
      <c r="B168" s="23"/>
      <c r="C168" s="23"/>
      <c r="D168" s="23"/>
      <c r="E168" s="23"/>
      <c r="F168" s="23"/>
      <c r="G168" s="28"/>
      <c r="H168" s="23"/>
      <c r="I168" s="23"/>
      <c r="J168" s="28"/>
    </row>
    <row r="169" spans="1:10">
      <c r="A169" s="28"/>
      <c r="B169" s="23"/>
      <c r="C169" s="23"/>
      <c r="D169" s="23"/>
      <c r="E169" s="23"/>
      <c r="F169" s="23"/>
      <c r="G169" s="28"/>
      <c r="H169" s="23"/>
      <c r="I169" s="23"/>
      <c r="J169" s="28"/>
    </row>
    <row r="170" spans="1:10">
      <c r="A170" s="28"/>
      <c r="B170" s="23"/>
      <c r="C170" s="23"/>
      <c r="D170" s="23"/>
      <c r="E170" s="23"/>
      <c r="F170" s="23"/>
      <c r="G170" s="28"/>
      <c r="H170" s="23"/>
      <c r="I170" s="23"/>
      <c r="J170" s="28"/>
    </row>
    <row r="171" spans="1:10">
      <c r="A171" s="28"/>
      <c r="B171" s="23"/>
      <c r="C171" s="23"/>
      <c r="D171" s="23"/>
      <c r="E171" s="23"/>
      <c r="F171" s="23"/>
      <c r="G171" s="28"/>
      <c r="H171" s="23"/>
      <c r="I171" s="23"/>
      <c r="J171" s="28"/>
    </row>
    <row r="172" spans="1:10">
      <c r="A172" s="28"/>
      <c r="B172" s="23"/>
      <c r="C172" s="23"/>
      <c r="D172" s="23"/>
      <c r="E172" s="23"/>
      <c r="F172" s="23"/>
      <c r="G172" s="28"/>
      <c r="H172" s="23"/>
      <c r="I172" s="23"/>
      <c r="J172" s="28"/>
    </row>
    <row r="173" spans="1:10">
      <c r="A173" s="28"/>
      <c r="B173" s="23"/>
      <c r="C173" s="23"/>
      <c r="D173" s="23"/>
      <c r="E173" s="23"/>
      <c r="F173" s="23"/>
      <c r="G173" s="28"/>
      <c r="H173" s="23"/>
      <c r="I173" s="23"/>
      <c r="J173" s="28"/>
    </row>
    <row r="174" spans="1:10">
      <c r="A174" s="28"/>
      <c r="B174" s="23"/>
      <c r="C174" s="23"/>
      <c r="D174" s="23"/>
      <c r="E174" s="23"/>
      <c r="F174" s="23"/>
      <c r="G174" s="28"/>
      <c r="H174" s="23"/>
      <c r="I174" s="23"/>
      <c r="J174" s="28"/>
    </row>
    <row r="175" spans="1:10">
      <c r="A175" s="28"/>
      <c r="B175" s="23"/>
      <c r="C175" s="23"/>
      <c r="D175" s="23"/>
      <c r="E175" s="23"/>
      <c r="F175" s="23"/>
      <c r="G175" s="28"/>
      <c r="H175" s="23"/>
      <c r="I175" s="23"/>
      <c r="J175" s="28"/>
    </row>
    <row r="176" spans="1:10">
      <c r="A176" s="28"/>
      <c r="B176" s="23"/>
      <c r="C176" s="23"/>
      <c r="D176" s="23"/>
      <c r="E176" s="23"/>
      <c r="F176" s="23"/>
      <c r="G176" s="28"/>
      <c r="H176" s="23"/>
      <c r="I176" s="23"/>
      <c r="J176" s="28"/>
    </row>
    <row r="177" spans="1:10">
      <c r="A177" s="28"/>
      <c r="B177" s="23"/>
      <c r="C177" s="23"/>
      <c r="D177" s="23"/>
      <c r="E177" s="23"/>
      <c r="F177" s="23"/>
      <c r="G177" s="28"/>
      <c r="H177" s="23"/>
      <c r="I177" s="23"/>
      <c r="J177" s="28"/>
    </row>
    <row r="178" spans="1:10">
      <c r="A178" s="28"/>
      <c r="B178" s="23"/>
      <c r="C178" s="23"/>
      <c r="D178" s="23"/>
      <c r="E178" s="23"/>
      <c r="F178" s="23"/>
      <c r="G178" s="28"/>
      <c r="H178" s="23"/>
      <c r="I178" s="23"/>
      <c r="J178" s="28"/>
    </row>
    <row r="179" spans="1:10">
      <c r="A179" s="28"/>
      <c r="B179" s="23"/>
      <c r="C179" s="23"/>
      <c r="D179" s="23"/>
      <c r="E179" s="23"/>
      <c r="F179" s="23"/>
      <c r="G179" s="28"/>
      <c r="H179" s="23"/>
      <c r="I179" s="23"/>
      <c r="J179" s="28"/>
    </row>
    <row r="180" spans="1:10">
      <c r="A180" s="28"/>
      <c r="B180" s="23"/>
      <c r="C180" s="23"/>
      <c r="D180" s="23"/>
      <c r="E180" s="23"/>
      <c r="F180" s="23"/>
      <c r="G180" s="28"/>
      <c r="H180" s="23"/>
      <c r="I180" s="23"/>
      <c r="J180" s="28"/>
    </row>
    <row r="181" spans="1:10">
      <c r="A181" s="28"/>
      <c r="B181" s="23"/>
      <c r="C181" s="23"/>
      <c r="D181" s="23"/>
      <c r="E181" s="23"/>
      <c r="F181" s="23"/>
      <c r="G181" s="28"/>
      <c r="H181" s="23"/>
      <c r="I181" s="23"/>
      <c r="J181" s="28"/>
    </row>
    <row r="182" spans="1:10">
      <c r="A182" s="28"/>
      <c r="B182" s="23"/>
      <c r="C182" s="23"/>
      <c r="D182" s="23"/>
      <c r="E182" s="23"/>
      <c r="F182" s="23"/>
      <c r="G182" s="28"/>
      <c r="H182" s="23"/>
      <c r="I182" s="23"/>
      <c r="J182" s="28"/>
    </row>
    <row r="183" spans="1:10">
      <c r="A183" s="28"/>
      <c r="B183" s="23"/>
      <c r="C183" s="23"/>
      <c r="D183" s="23"/>
      <c r="E183" s="23"/>
      <c r="F183" s="23"/>
      <c r="G183" s="28"/>
      <c r="H183" s="23"/>
      <c r="I183" s="23"/>
      <c r="J183" s="28"/>
    </row>
    <row r="184" spans="1:10">
      <c r="A184" s="28"/>
      <c r="B184" s="23"/>
      <c r="C184" s="23"/>
      <c r="D184" s="23"/>
      <c r="E184" s="23"/>
      <c r="F184" s="23"/>
      <c r="G184" s="28"/>
      <c r="H184" s="23"/>
      <c r="I184" s="23"/>
      <c r="J184" s="28"/>
    </row>
    <row r="185" spans="1:10">
      <c r="A185" s="28"/>
      <c r="B185" s="23"/>
      <c r="C185" s="23"/>
      <c r="D185" s="23"/>
      <c r="E185" s="23"/>
      <c r="F185" s="23"/>
      <c r="G185" s="28"/>
      <c r="H185" s="23"/>
      <c r="I185" s="23"/>
      <c r="J185" s="28"/>
    </row>
    <row r="186" spans="1:10">
      <c r="A186" s="28"/>
      <c r="B186" s="23"/>
      <c r="C186" s="23"/>
      <c r="D186" s="23"/>
      <c r="E186" s="23"/>
      <c r="F186" s="23"/>
      <c r="G186" s="28"/>
      <c r="H186" s="23"/>
      <c r="I186" s="23"/>
      <c r="J186" s="28"/>
    </row>
    <row r="187" spans="1:10">
      <c r="A187" s="28"/>
      <c r="B187" s="23"/>
      <c r="C187" s="23"/>
      <c r="D187" s="23"/>
      <c r="E187" s="23"/>
      <c r="F187" s="23"/>
      <c r="G187" s="28"/>
      <c r="H187" s="23"/>
      <c r="I187" s="23"/>
      <c r="J187" s="28"/>
    </row>
    <row r="188" spans="1:10">
      <c r="A188" s="28"/>
      <c r="B188" s="23"/>
      <c r="C188" s="23"/>
      <c r="D188" s="23"/>
      <c r="E188" s="23"/>
      <c r="F188" s="23"/>
      <c r="G188" s="28"/>
      <c r="H188" s="23"/>
      <c r="I188" s="23"/>
      <c r="J188" s="28"/>
    </row>
    <row r="189" spans="1:10">
      <c r="A189" s="28"/>
      <c r="B189" s="23"/>
      <c r="C189" s="23"/>
      <c r="D189" s="23"/>
      <c r="E189" s="23"/>
      <c r="F189" s="23"/>
      <c r="G189" s="28"/>
      <c r="H189" s="23"/>
      <c r="I189" s="23"/>
      <c r="J189" s="28"/>
    </row>
    <row r="190" spans="1:10">
      <c r="A190" s="28"/>
      <c r="B190" s="23"/>
      <c r="C190" s="23"/>
      <c r="D190" s="23"/>
      <c r="E190" s="23"/>
      <c r="F190" s="23"/>
      <c r="G190" s="28"/>
      <c r="H190" s="23"/>
      <c r="I190" s="23"/>
      <c r="J190" s="28"/>
    </row>
    <row r="191" spans="1:10">
      <c r="A191" s="28"/>
      <c r="B191" s="23"/>
      <c r="C191" s="23"/>
      <c r="D191" s="23"/>
      <c r="E191" s="23"/>
      <c r="F191" s="23"/>
      <c r="G191" s="28"/>
      <c r="H191" s="23"/>
      <c r="I191" s="23"/>
      <c r="J191" s="28"/>
    </row>
    <row r="192" spans="1:10">
      <c r="A192" s="28"/>
      <c r="B192" s="23"/>
      <c r="C192" s="23"/>
      <c r="D192" s="23"/>
      <c r="E192" s="23"/>
      <c r="F192" s="23"/>
      <c r="G192" s="28"/>
      <c r="H192" s="23"/>
      <c r="I192" s="23"/>
      <c r="J192" s="28"/>
    </row>
    <row r="193" spans="1:10">
      <c r="A193" s="28"/>
      <c r="B193" s="23"/>
      <c r="C193" s="23"/>
      <c r="D193" s="23"/>
      <c r="E193" s="23"/>
      <c r="F193" s="23"/>
      <c r="G193" s="28"/>
      <c r="H193" s="23"/>
      <c r="I193" s="23"/>
      <c r="J193" s="28"/>
    </row>
    <row r="194" spans="1:10">
      <c r="A194" s="28"/>
      <c r="B194" s="23"/>
      <c r="C194" s="23"/>
      <c r="D194" s="23"/>
      <c r="E194" s="23"/>
      <c r="F194" s="23"/>
      <c r="G194" s="28"/>
      <c r="H194" s="23"/>
      <c r="I194" s="23"/>
      <c r="J194" s="28"/>
    </row>
    <row r="195" spans="1:10">
      <c r="A195" s="28"/>
      <c r="B195" s="23"/>
      <c r="C195" s="23"/>
      <c r="D195" s="23"/>
      <c r="E195" s="23"/>
      <c r="F195" s="23"/>
      <c r="G195" s="28"/>
      <c r="H195" s="23"/>
      <c r="I195" s="23"/>
      <c r="J195" s="28"/>
    </row>
    <row r="196" spans="1:10">
      <c r="A196" s="28"/>
      <c r="B196" s="23"/>
      <c r="C196" s="23"/>
      <c r="D196" s="23"/>
      <c r="E196" s="23"/>
      <c r="F196" s="23"/>
      <c r="G196" s="28"/>
      <c r="H196" s="23"/>
      <c r="I196" s="23"/>
      <c r="J196" s="28"/>
    </row>
    <row r="197" spans="1:10">
      <c r="A197" s="28"/>
      <c r="B197" s="23"/>
      <c r="C197" s="23"/>
      <c r="D197" s="23"/>
      <c r="E197" s="23"/>
      <c r="F197" s="23"/>
      <c r="G197" s="28"/>
      <c r="H197" s="23"/>
      <c r="I197" s="23"/>
      <c r="J197" s="28"/>
    </row>
    <row r="198" spans="1:10">
      <c r="A198" s="28"/>
      <c r="B198" s="23"/>
      <c r="C198" s="23"/>
      <c r="D198" s="23"/>
      <c r="E198" s="23"/>
      <c r="F198" s="23"/>
      <c r="G198" s="28"/>
      <c r="H198" s="23"/>
      <c r="I198" s="23"/>
      <c r="J198" s="28"/>
    </row>
    <row r="199" spans="1:10">
      <c r="A199" s="28"/>
      <c r="B199" s="23"/>
      <c r="C199" s="23"/>
      <c r="D199" s="23"/>
      <c r="E199" s="23"/>
      <c r="F199" s="23"/>
      <c r="G199" s="28"/>
      <c r="H199" s="23"/>
      <c r="I199" s="23"/>
      <c r="J199" s="28"/>
    </row>
    <row r="200" spans="1:10">
      <c r="A200" s="28"/>
      <c r="B200" s="23"/>
      <c r="C200" s="23"/>
      <c r="D200" s="23"/>
      <c r="E200" s="23"/>
      <c r="F200" s="23"/>
      <c r="G200" s="28"/>
      <c r="H200" s="23"/>
      <c r="I200" s="23"/>
      <c r="J200" s="28"/>
    </row>
    <row r="201" spans="1:10">
      <c r="A201" s="28"/>
      <c r="B201" s="23"/>
      <c r="C201" s="23"/>
      <c r="D201" s="23"/>
      <c r="E201" s="23"/>
      <c r="F201" s="23"/>
      <c r="G201" s="28"/>
      <c r="H201" s="23"/>
      <c r="I201" s="23"/>
      <c r="J201" s="28"/>
    </row>
    <row r="202" spans="1:10">
      <c r="A202" s="28"/>
      <c r="B202" s="23"/>
      <c r="C202" s="23"/>
      <c r="D202" s="23"/>
      <c r="E202" s="23"/>
      <c r="F202" s="23"/>
      <c r="G202" s="28"/>
      <c r="H202" s="23"/>
      <c r="I202" s="23"/>
      <c r="J202" s="28"/>
    </row>
    <row r="203" spans="1:10">
      <c r="A203" s="28"/>
      <c r="B203" s="23"/>
      <c r="C203" s="23"/>
      <c r="D203" s="23"/>
      <c r="E203" s="23"/>
      <c r="F203" s="23"/>
      <c r="G203" s="28"/>
      <c r="H203" s="23"/>
      <c r="I203" s="23"/>
      <c r="J203" s="28"/>
    </row>
    <row r="204" spans="1:10">
      <c r="A204" s="28"/>
      <c r="B204" s="23"/>
      <c r="C204" s="23"/>
      <c r="D204" s="23"/>
      <c r="E204" s="23"/>
      <c r="F204" s="23"/>
      <c r="G204" s="28"/>
      <c r="H204" s="23"/>
      <c r="I204" s="23"/>
      <c r="J204" s="28"/>
    </row>
  </sheetData>
  <mergeCells count="2">
    <mergeCell ref="A1:J1"/>
    <mergeCell ref="A2:J2"/>
  </mergeCells>
  <dataValidations count="1">
    <dataValidation type="list" sqref="E5:E204" xr:uid="{00000000-0002-0000-0500-000002000000}">
      <formula1>"Open,In Progress,Closed,Deferred"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500-000000000000}">
          <x14:formula1>
            <xm:f>'Initiative Register'!$A$5:$A$104</xm:f>
          </x14:formula1>
          <xm:sqref>B5:B204</xm:sqref>
        </x14:dataValidation>
        <x14:dataValidation type="list" xr:uid="{00000000-0002-0000-0500-000001000000}">
          <x14:formula1>
            <xm:f>'Instructions &amp; Lists'!$G$4:$G$7</xm:f>
          </x14:formula1>
          <xm:sqref>C5:C204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 &amp; Lists</vt:lpstr>
      <vt:lpstr>Dashboard</vt:lpstr>
      <vt:lpstr>Initiative Register</vt:lpstr>
      <vt:lpstr>Monthly Scorecard</vt:lpstr>
      <vt:lpstr>Quarterly Review</vt:lpstr>
      <vt:lpstr>Year-End Summary</vt:lpstr>
      <vt:lpstr>Action 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Matthew Coats</cp:lastModifiedBy>
  <dcterms:modified xsi:type="dcterms:W3CDTF">2026-08-11T21:57:27Z</dcterms:modified>
</cp:coreProperties>
</file>